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28800" windowHeight="11625"/>
  </bookViews>
  <sheets>
    <sheet name="Расчет ИМБТ " sheetId="8" r:id="rId1"/>
  </sheets>
  <calcPr calcId="191029"/>
</workbook>
</file>

<file path=xl/calcChain.xml><?xml version="1.0" encoding="utf-8"?>
<calcChain xmlns="http://schemas.openxmlformats.org/spreadsheetml/2006/main">
  <c r="H23" i="8"/>
  <c r="H22"/>
  <c r="H21"/>
  <c r="H20"/>
  <c r="H19"/>
  <c r="H18"/>
  <c r="H17"/>
  <c r="H16"/>
  <c r="H15"/>
  <c r="H14"/>
  <c r="H13"/>
  <c r="H12"/>
  <c r="H11"/>
  <c r="H10"/>
  <c r="H9"/>
  <c r="H8"/>
  <c r="H7"/>
  <c r="H6"/>
  <c r="H5"/>
  <c r="I5" l="1"/>
  <c r="J5" s="1"/>
  <c r="K5" s="1"/>
  <c r="L5" s="1"/>
  <c r="M5" s="1"/>
  <c r="M23" l="1"/>
  <c r="M10"/>
  <c r="M8"/>
  <c r="M14"/>
  <c r="M21"/>
  <c r="M15"/>
  <c r="M11"/>
  <c r="M17"/>
  <c r="M9"/>
  <c r="M6"/>
  <c r="M22"/>
  <c r="M7"/>
  <c r="M16"/>
  <c r="M13"/>
  <c r="M19"/>
  <c r="M12"/>
  <c r="M20"/>
  <c r="M18"/>
  <c r="N5" l="1"/>
</calcChain>
</file>

<file path=xl/sharedStrings.xml><?xml version="1.0" encoding="utf-8"?>
<sst xmlns="http://schemas.openxmlformats.org/spreadsheetml/2006/main" count="56" uniqueCount="56">
  <si>
    <t>№ п/п</t>
  </si>
  <si>
    <t>13.</t>
  </si>
  <si>
    <t>Краснозерский район Новосибирской области</t>
  </si>
  <si>
    <t>Унитарное предприятие (абз. 4 п. 1 ст. 266.1 БК РФ)</t>
  </si>
  <si>
    <t xml:space="preserve"> Автономное учреждение (абз. 4 п. 1 ст. 266.1 БК РФ)</t>
  </si>
  <si>
    <t>Бюджетное учреждение (абз. 4 п. 1 ст. 266.1 БК РФ)</t>
  </si>
  <si>
    <t>Казенное учреждение (абз. 4 п. 1 ст. 266.1 БК РФ)</t>
  </si>
  <si>
    <t>Местная администрация (абз. 3 п. 1 ст. 266.1 БК РФ)</t>
  </si>
  <si>
    <t>Количество объектов контроля, предусмотренных ст. 266.1 БК РФ</t>
  </si>
  <si>
    <t>Наименование муниципального образования</t>
  </si>
  <si>
    <t>Итого</t>
  </si>
  <si>
    <t>Октябрьский сельсовет</t>
  </si>
  <si>
    <t>Аксенихинский сельсовет</t>
  </si>
  <si>
    <t>Веселовский сельсовет</t>
  </si>
  <si>
    <t>Зубковский сельсовет</t>
  </si>
  <si>
    <t>Казанакский сельсовет</t>
  </si>
  <si>
    <t>Кайгородский сельсовет</t>
  </si>
  <si>
    <t>Колыбельский сельсовет</t>
  </si>
  <si>
    <t>Коневский сельсовет</t>
  </si>
  <si>
    <t>Лобинский сельсовет</t>
  </si>
  <si>
    <t>Лотошанский сельсовет</t>
  </si>
  <si>
    <t>Майский сельсовет</t>
  </si>
  <si>
    <t>Мохнатологовский сельсовет</t>
  </si>
  <si>
    <t>Нижнечеремошинский сельсовет</t>
  </si>
  <si>
    <t>Орехово-Логовский сельсовет</t>
  </si>
  <si>
    <t>Половинский сельсовет</t>
  </si>
  <si>
    <t>Полойский сельсовет</t>
  </si>
  <si>
    <t>Садовский сельсовет</t>
  </si>
  <si>
    <t>Светловский сельсовет</t>
  </si>
  <si>
    <t>Рабочий поселок Краснозерское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</si>
  <si>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</si>
  <si>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</si>
  <si>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</si>
  <si>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</si>
  <si>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</si>
  <si>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</si>
  <si>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</si>
  <si>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</si>
  <si>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</si>
  <si>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</si>
  <si>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</si>
  <si>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</si>
  <si>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</si>
  <si>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</si>
  <si>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13.15</t>
  </si>
  <si>
    <t>13.16</t>
  </si>
  <si>
    <t>13.17</t>
  </si>
  <si>
    <t>13.18</t>
  </si>
  <si>
    <t>13.19</t>
  </si>
  <si>
    <t>Итого ИМБТ на финансовое обеспечение передаваемых полномочий по осуществлению ВМФК по всем поселениям</t>
  </si>
  <si>
    <r>
      <t xml:space="preserve">Количество объектов контроля ВМФК во всех поселениях, находящихся на территории района (администрация, учреждения, МУП) </t>
    </r>
    <r>
      <rPr>
        <i/>
        <sz val="16"/>
        <color theme="1"/>
        <rFont val="Calibri"/>
        <family val="2"/>
        <charset val="204"/>
      </rPr>
      <t>(ОКвмфк)</t>
    </r>
  </si>
  <si>
    <r>
      <t xml:space="preserve">Расчет нормативного количества штатных единиц (объекты ВМФК: администрации, учреждения, МУП) </t>
    </r>
    <r>
      <rPr>
        <i/>
        <sz val="16"/>
        <color theme="1"/>
        <rFont val="Calibri"/>
        <family val="2"/>
        <charset val="204"/>
      </rPr>
      <t>(Ешт = ОКвмфк * К0,33 / К7,8)</t>
    </r>
  </si>
  <si>
    <r>
      <t xml:space="preserve">Количество штатных единиц с учетом округления в большую сторону для расчета  </t>
    </r>
    <r>
      <rPr>
        <i/>
        <sz val="16"/>
        <color theme="1"/>
        <rFont val="Calibri"/>
        <family val="2"/>
        <charset val="204"/>
      </rPr>
      <t>(Ешт)</t>
    </r>
  </si>
  <si>
    <r>
      <t xml:space="preserve">Расчет объема финансового обеспечения </t>
    </r>
    <r>
      <rPr>
        <i/>
        <sz val="16"/>
        <color theme="1"/>
        <rFont val="Calibri"/>
        <family val="2"/>
        <charset val="204"/>
      </rPr>
      <t>(Vфо = Vфот * Ешт)</t>
    </r>
  </si>
  <si>
    <r>
      <t xml:space="preserve">Расчет ИМБТ на финансовое обеспечение передаваемых полномочий по осуществлению ВМФК </t>
    </r>
    <r>
      <rPr>
        <i/>
        <sz val="16"/>
        <color theme="1"/>
        <rFont val="Calibri"/>
        <family val="2"/>
        <charset val="204"/>
      </rPr>
      <t>(Vимбт = Vфо / ОКвмфк * ОКпос * Кпз) (Кпз =1,05)</t>
    </r>
  </si>
  <si>
    <t>Расчет необходимого финансового обеспечения передаваемых полномочий по осуществлению ВМФК с поселений в район в соответствии с рекомендациями по расчету ИМБТ</t>
  </si>
</sst>
</file>

<file path=xl/styles.xml><?xml version="1.0" encoding="utf-8"?>
<styleSheet xmlns="http://schemas.openxmlformats.org/spreadsheetml/2006/main">
  <fonts count="6">
    <font>
      <sz val="10"/>
      <color theme="1"/>
      <name val="Liberation Sans"/>
    </font>
    <font>
      <sz val="10"/>
      <color theme="1"/>
      <name val="Calibri"/>
      <family val="2"/>
      <charset val="204"/>
    </font>
    <font>
      <sz val="10"/>
      <color theme="1"/>
      <name val="Liberation Sans"/>
    </font>
    <font>
      <b/>
      <sz val="16"/>
      <color theme="1"/>
      <name val="Calibri"/>
      <family val="2"/>
      <charset val="204"/>
    </font>
    <font>
      <sz val="16"/>
      <color theme="1"/>
      <name val="Calibri"/>
      <family val="2"/>
      <charset val="204"/>
    </font>
    <font>
      <i/>
      <sz val="16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left" vertical="center"/>
    </xf>
    <xf numFmtId="4" fontId="1" fillId="0" borderId="0" xfId="0" applyNumberFormat="1" applyFont="1"/>
    <xf numFmtId="2" fontId="1" fillId="0" borderId="0" xfId="0" applyNumberFormat="1" applyFont="1"/>
    <xf numFmtId="49" fontId="1" fillId="0" borderId="0" xfId="0" applyNumberFormat="1" applyFont="1" applyAlignment="1">
      <alignment horizontal="left" vertical="center"/>
    </xf>
    <xf numFmtId="4" fontId="1" fillId="0" borderId="0" xfId="0" applyNumberFormat="1" applyFont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/>
    <xf numFmtId="2" fontId="4" fillId="2" borderId="1" xfId="0" applyNumberFormat="1" applyFont="1" applyFill="1" applyBorder="1" applyAlignment="1">
      <alignment horizontal="center" wrapText="1"/>
    </xf>
    <xf numFmtId="2" fontId="4" fillId="3" borderId="1" xfId="0" applyNumberFormat="1" applyFont="1" applyFill="1" applyBorder="1" applyAlignment="1">
      <alignment horizontal="center" wrapText="1"/>
    </xf>
    <xf numFmtId="49" fontId="3" fillId="0" borderId="8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4" fillId="3" borderId="7" xfId="0" applyNumberFormat="1" applyFont="1" applyFill="1" applyBorder="1" applyAlignment="1">
      <alignment horizontal="center" vertical="center" wrapText="1"/>
    </xf>
    <xf numFmtId="4" fontId="4" fillId="3" borderId="3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7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3"/>
  <sheetViews>
    <sheetView tabSelected="1" zoomScale="70" zoomScaleNormal="70" workbookViewId="0">
      <pane ySplit="3" topLeftCell="A7" activePane="bottomLeft" state="frozen"/>
      <selection pane="bottomLeft" activeCell="L5" sqref="L5:L23"/>
    </sheetView>
  </sheetViews>
  <sheetFormatPr defaultRowHeight="12.75"/>
  <cols>
    <col min="1" max="1" width="8.140625" style="6" customWidth="1"/>
    <col min="2" max="2" width="51" style="3" customWidth="1"/>
    <col min="3" max="3" width="14.85546875" style="5" customWidth="1"/>
    <col min="4" max="4" width="13.28515625" style="5" customWidth="1"/>
    <col min="5" max="5" width="13.85546875" style="5" customWidth="1"/>
    <col min="6" max="6" width="13.5703125" style="5" customWidth="1"/>
    <col min="7" max="8" width="15" style="5" customWidth="1"/>
    <col min="9" max="9" width="26.42578125" style="1" customWidth="1"/>
    <col min="10" max="10" width="25.85546875" style="1" customWidth="1"/>
    <col min="11" max="11" width="17" style="1" customWidth="1"/>
    <col min="12" max="12" width="18.85546875" style="4" customWidth="1"/>
    <col min="13" max="13" width="29.140625" style="4" customWidth="1"/>
    <col min="14" max="14" width="20.85546875" style="7" customWidth="1"/>
    <col min="15" max="16384" width="9.140625" style="1"/>
  </cols>
  <sheetData>
    <row r="1" spans="1:14" ht="28.5" customHeight="1">
      <c r="A1" s="16" t="s">
        <v>55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ht="35.25" customHeight="1">
      <c r="A2" s="17" t="s">
        <v>0</v>
      </c>
      <c r="B2" s="19" t="s">
        <v>9</v>
      </c>
      <c r="C2" s="20" t="s">
        <v>8</v>
      </c>
      <c r="D2" s="20"/>
      <c r="E2" s="20"/>
      <c r="F2" s="20"/>
      <c r="G2" s="20"/>
      <c r="H2" s="20"/>
      <c r="I2" s="19" t="s">
        <v>50</v>
      </c>
      <c r="J2" s="19" t="s">
        <v>51</v>
      </c>
      <c r="K2" s="19" t="s">
        <v>52</v>
      </c>
      <c r="L2" s="21" t="s">
        <v>53</v>
      </c>
      <c r="M2" s="21" t="s">
        <v>54</v>
      </c>
      <c r="N2" s="21" t="s">
        <v>49</v>
      </c>
    </row>
    <row r="3" spans="1:14" ht="177.75" customHeight="1">
      <c r="A3" s="18"/>
      <c r="B3" s="19"/>
      <c r="C3" s="8" t="s">
        <v>7</v>
      </c>
      <c r="D3" s="8" t="s">
        <v>6</v>
      </c>
      <c r="E3" s="8" t="s">
        <v>5</v>
      </c>
      <c r="F3" s="8" t="s">
        <v>4</v>
      </c>
      <c r="G3" s="8" t="s">
        <v>3</v>
      </c>
      <c r="H3" s="8" t="s">
        <v>10</v>
      </c>
      <c r="I3" s="19"/>
      <c r="J3" s="19"/>
      <c r="K3" s="19"/>
      <c r="L3" s="21"/>
      <c r="M3" s="21"/>
      <c r="N3" s="21"/>
    </row>
    <row r="4" spans="1:14" s="2" customFormat="1" ht="15" customHeight="1">
      <c r="A4" s="9" t="s">
        <v>1</v>
      </c>
      <c r="B4" s="22" t="s">
        <v>2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4"/>
    </row>
    <row r="5" spans="1:14" s="2" customFormat="1" ht="21">
      <c r="A5" s="10" t="s">
        <v>30</v>
      </c>
      <c r="B5" s="11" t="s">
        <v>12</v>
      </c>
      <c r="C5" s="12">
        <v>1</v>
      </c>
      <c r="D5" s="12">
        <v>0</v>
      </c>
      <c r="E5" s="12">
        <v>0</v>
      </c>
      <c r="F5" s="12">
        <v>0</v>
      </c>
      <c r="G5" s="12">
        <v>0</v>
      </c>
      <c r="H5" s="12">
        <f t="shared" ref="H5:H23" si="0">SUM(C5:G5)</f>
        <v>1</v>
      </c>
      <c r="I5" s="25">
        <f>SUM(H5:H23)</f>
        <v>23</v>
      </c>
      <c r="J5" s="28">
        <f>I5*0.33/7.8</f>
        <v>0.97307692307692317</v>
      </c>
      <c r="K5" s="28">
        <f>_xlfn.IFS(J5&lt;1,1,J5&lt;2,2,J5&lt;3,3,J5&lt;4,4)</f>
        <v>1</v>
      </c>
      <c r="L5" s="31">
        <f>658449*K5</f>
        <v>658449</v>
      </c>
      <c r="M5" s="13">
        <f>$L$5/$I$5*H5*1.05</f>
        <v>30059.628260869566</v>
      </c>
      <c r="N5" s="34">
        <f>SUM(M5:M23)</f>
        <v>691371.45000000007</v>
      </c>
    </row>
    <row r="6" spans="1:14" s="2" customFormat="1" ht="21">
      <c r="A6" s="10" t="s">
        <v>31</v>
      </c>
      <c r="B6" s="11" t="s">
        <v>13</v>
      </c>
      <c r="C6" s="12">
        <v>1</v>
      </c>
      <c r="D6" s="12">
        <v>0</v>
      </c>
      <c r="E6" s="12">
        <v>0</v>
      </c>
      <c r="F6" s="12">
        <v>0</v>
      </c>
      <c r="G6" s="12">
        <v>0</v>
      </c>
      <c r="H6" s="12">
        <f t="shared" si="0"/>
        <v>1</v>
      </c>
      <c r="I6" s="26"/>
      <c r="J6" s="29"/>
      <c r="K6" s="29"/>
      <c r="L6" s="32"/>
      <c r="M6" s="13">
        <f t="shared" ref="M6:M23" si="1">$L$5/$I$5*H6*1.05</f>
        <v>30059.628260869566</v>
      </c>
      <c r="N6" s="35"/>
    </row>
    <row r="7" spans="1:14" s="2" customFormat="1" ht="21">
      <c r="A7" s="10" t="s">
        <v>32</v>
      </c>
      <c r="B7" s="11" t="s">
        <v>14</v>
      </c>
      <c r="C7" s="12">
        <v>1</v>
      </c>
      <c r="D7" s="12">
        <v>0</v>
      </c>
      <c r="E7" s="12">
        <v>0</v>
      </c>
      <c r="F7" s="12">
        <v>0</v>
      </c>
      <c r="G7" s="12">
        <v>0</v>
      </c>
      <c r="H7" s="12">
        <f t="shared" si="0"/>
        <v>1</v>
      </c>
      <c r="I7" s="26"/>
      <c r="J7" s="29"/>
      <c r="K7" s="29"/>
      <c r="L7" s="32"/>
      <c r="M7" s="13">
        <f t="shared" si="1"/>
        <v>30059.628260869566</v>
      </c>
      <c r="N7" s="35"/>
    </row>
    <row r="8" spans="1:14" s="2" customFormat="1" ht="21">
      <c r="A8" s="10" t="s">
        <v>33</v>
      </c>
      <c r="B8" s="11" t="s">
        <v>15</v>
      </c>
      <c r="C8" s="12">
        <v>1</v>
      </c>
      <c r="D8" s="12">
        <v>0</v>
      </c>
      <c r="E8" s="12">
        <v>0</v>
      </c>
      <c r="F8" s="12">
        <v>0</v>
      </c>
      <c r="G8" s="12">
        <v>0</v>
      </c>
      <c r="H8" s="12">
        <f t="shared" si="0"/>
        <v>1</v>
      </c>
      <c r="I8" s="26"/>
      <c r="J8" s="29"/>
      <c r="K8" s="29"/>
      <c r="L8" s="32"/>
      <c r="M8" s="13">
        <f t="shared" si="1"/>
        <v>30059.628260869566</v>
      </c>
      <c r="N8" s="35"/>
    </row>
    <row r="9" spans="1:14" s="2" customFormat="1" ht="21">
      <c r="A9" s="10" t="s">
        <v>34</v>
      </c>
      <c r="B9" s="11" t="s">
        <v>16</v>
      </c>
      <c r="C9" s="12">
        <v>1</v>
      </c>
      <c r="D9" s="12">
        <v>0</v>
      </c>
      <c r="E9" s="12">
        <v>0</v>
      </c>
      <c r="F9" s="12">
        <v>0</v>
      </c>
      <c r="G9" s="14">
        <v>0</v>
      </c>
      <c r="H9" s="12">
        <f t="shared" si="0"/>
        <v>1</v>
      </c>
      <c r="I9" s="26"/>
      <c r="J9" s="29"/>
      <c r="K9" s="29"/>
      <c r="L9" s="32"/>
      <c r="M9" s="13">
        <f t="shared" si="1"/>
        <v>30059.628260869566</v>
      </c>
      <c r="N9" s="35"/>
    </row>
    <row r="10" spans="1:14" s="2" customFormat="1" ht="21">
      <c r="A10" s="10" t="s">
        <v>35</v>
      </c>
      <c r="B10" s="11" t="s">
        <v>17</v>
      </c>
      <c r="C10" s="12">
        <v>1</v>
      </c>
      <c r="D10" s="12">
        <v>0</v>
      </c>
      <c r="E10" s="12">
        <v>0</v>
      </c>
      <c r="F10" s="12">
        <v>0</v>
      </c>
      <c r="G10" s="15">
        <v>0</v>
      </c>
      <c r="H10" s="12">
        <f t="shared" si="0"/>
        <v>1</v>
      </c>
      <c r="I10" s="26"/>
      <c r="J10" s="29"/>
      <c r="K10" s="29"/>
      <c r="L10" s="32"/>
      <c r="M10" s="13">
        <f>$L$5/$I$5*H10*1.05</f>
        <v>30059.628260869566</v>
      </c>
      <c r="N10" s="35"/>
    </row>
    <row r="11" spans="1:14" s="2" customFormat="1" ht="21">
      <c r="A11" s="10" t="s">
        <v>36</v>
      </c>
      <c r="B11" s="11" t="s">
        <v>18</v>
      </c>
      <c r="C11" s="12">
        <v>1</v>
      </c>
      <c r="D11" s="12">
        <v>0</v>
      </c>
      <c r="E11" s="12">
        <v>0</v>
      </c>
      <c r="F11" s="12">
        <v>0</v>
      </c>
      <c r="G11" s="12">
        <v>0</v>
      </c>
      <c r="H11" s="12">
        <f t="shared" si="0"/>
        <v>1</v>
      </c>
      <c r="I11" s="26"/>
      <c r="J11" s="29"/>
      <c r="K11" s="29"/>
      <c r="L11" s="32"/>
      <c r="M11" s="13">
        <f t="shared" si="1"/>
        <v>30059.628260869566</v>
      </c>
      <c r="N11" s="35"/>
    </row>
    <row r="12" spans="1:14" s="2" customFormat="1" ht="21">
      <c r="A12" s="10" t="s">
        <v>37</v>
      </c>
      <c r="B12" s="11" t="s">
        <v>19</v>
      </c>
      <c r="C12" s="12">
        <v>1</v>
      </c>
      <c r="D12" s="12">
        <v>0</v>
      </c>
      <c r="E12" s="12">
        <v>0</v>
      </c>
      <c r="F12" s="12">
        <v>0</v>
      </c>
      <c r="G12" s="12">
        <v>0</v>
      </c>
      <c r="H12" s="12">
        <f t="shared" si="0"/>
        <v>1</v>
      </c>
      <c r="I12" s="26"/>
      <c r="J12" s="29"/>
      <c r="K12" s="29"/>
      <c r="L12" s="32"/>
      <c r="M12" s="13">
        <f t="shared" si="1"/>
        <v>30059.628260869566</v>
      </c>
      <c r="N12" s="35"/>
    </row>
    <row r="13" spans="1:14" s="2" customFormat="1" ht="21">
      <c r="A13" s="10" t="s">
        <v>38</v>
      </c>
      <c r="B13" s="11" t="s">
        <v>20</v>
      </c>
      <c r="C13" s="12">
        <v>1</v>
      </c>
      <c r="D13" s="12">
        <v>0</v>
      </c>
      <c r="E13" s="12">
        <v>0</v>
      </c>
      <c r="F13" s="12">
        <v>0</v>
      </c>
      <c r="G13" s="12">
        <v>0</v>
      </c>
      <c r="H13" s="12">
        <f t="shared" si="0"/>
        <v>1</v>
      </c>
      <c r="I13" s="26"/>
      <c r="J13" s="29"/>
      <c r="K13" s="29"/>
      <c r="L13" s="32"/>
      <c r="M13" s="13">
        <f t="shared" si="1"/>
        <v>30059.628260869566</v>
      </c>
      <c r="N13" s="35"/>
    </row>
    <row r="14" spans="1:14" s="2" customFormat="1" ht="42">
      <c r="A14" s="10" t="s">
        <v>39</v>
      </c>
      <c r="B14" s="11" t="s">
        <v>21</v>
      </c>
      <c r="C14" s="12">
        <v>1</v>
      </c>
      <c r="D14" s="12">
        <v>1</v>
      </c>
      <c r="E14" s="12">
        <v>0</v>
      </c>
      <c r="F14" s="12">
        <v>0</v>
      </c>
      <c r="G14" s="12">
        <v>0</v>
      </c>
      <c r="H14" s="12">
        <f t="shared" si="0"/>
        <v>2</v>
      </c>
      <c r="I14" s="26"/>
      <c r="J14" s="29"/>
      <c r="K14" s="29"/>
      <c r="L14" s="32"/>
      <c r="M14" s="13">
        <f t="shared" si="1"/>
        <v>60119.256521739131</v>
      </c>
      <c r="N14" s="35"/>
    </row>
    <row r="15" spans="1:14" s="2" customFormat="1" ht="42">
      <c r="A15" s="10" t="s">
        <v>40</v>
      </c>
      <c r="B15" s="11" t="s">
        <v>22</v>
      </c>
      <c r="C15" s="12">
        <v>1</v>
      </c>
      <c r="D15" s="12">
        <v>0</v>
      </c>
      <c r="E15" s="12">
        <v>0</v>
      </c>
      <c r="F15" s="12">
        <v>0</v>
      </c>
      <c r="G15" s="12">
        <v>0</v>
      </c>
      <c r="H15" s="12">
        <f t="shared" si="0"/>
        <v>1</v>
      </c>
      <c r="I15" s="26"/>
      <c r="J15" s="29"/>
      <c r="K15" s="29"/>
      <c r="L15" s="32"/>
      <c r="M15" s="13">
        <f>$L$5/$I$5*H15*1.05</f>
        <v>30059.628260869566</v>
      </c>
      <c r="N15" s="35"/>
    </row>
    <row r="16" spans="1:14" s="2" customFormat="1" ht="42">
      <c r="A16" s="10" t="s">
        <v>41</v>
      </c>
      <c r="B16" s="11" t="s">
        <v>23</v>
      </c>
      <c r="C16" s="12">
        <v>1</v>
      </c>
      <c r="D16" s="12">
        <v>0</v>
      </c>
      <c r="E16" s="12">
        <v>0</v>
      </c>
      <c r="F16" s="12">
        <v>0</v>
      </c>
      <c r="G16" s="12">
        <v>0</v>
      </c>
      <c r="H16" s="12">
        <f t="shared" si="0"/>
        <v>1</v>
      </c>
      <c r="I16" s="26"/>
      <c r="J16" s="29"/>
      <c r="K16" s="29"/>
      <c r="L16" s="32"/>
      <c r="M16" s="13">
        <f t="shared" si="1"/>
        <v>30059.628260869566</v>
      </c>
      <c r="N16" s="35"/>
    </row>
    <row r="17" spans="1:14" s="2" customFormat="1" ht="42">
      <c r="A17" s="10" t="s">
        <v>42</v>
      </c>
      <c r="B17" s="11" t="s">
        <v>11</v>
      </c>
      <c r="C17" s="12">
        <v>1</v>
      </c>
      <c r="D17" s="12">
        <v>0</v>
      </c>
      <c r="E17" s="12">
        <v>0</v>
      </c>
      <c r="F17" s="12">
        <v>0</v>
      </c>
      <c r="G17" s="12">
        <v>0</v>
      </c>
      <c r="H17" s="12">
        <f t="shared" si="0"/>
        <v>1</v>
      </c>
      <c r="I17" s="26"/>
      <c r="J17" s="29"/>
      <c r="K17" s="29"/>
      <c r="L17" s="32"/>
      <c r="M17" s="13">
        <f t="shared" si="1"/>
        <v>30059.628260869566</v>
      </c>
      <c r="N17" s="35"/>
    </row>
    <row r="18" spans="1:14" s="2" customFormat="1" ht="42">
      <c r="A18" s="10" t="s">
        <v>43</v>
      </c>
      <c r="B18" s="11" t="s">
        <v>24</v>
      </c>
      <c r="C18" s="12">
        <v>1</v>
      </c>
      <c r="D18" s="12">
        <v>0</v>
      </c>
      <c r="E18" s="12">
        <v>0</v>
      </c>
      <c r="F18" s="12">
        <v>0</v>
      </c>
      <c r="G18" s="12">
        <v>0</v>
      </c>
      <c r="H18" s="12">
        <f t="shared" si="0"/>
        <v>1</v>
      </c>
      <c r="I18" s="26"/>
      <c r="J18" s="29"/>
      <c r="K18" s="29"/>
      <c r="L18" s="32"/>
      <c r="M18" s="13">
        <f t="shared" si="1"/>
        <v>30059.628260869566</v>
      </c>
      <c r="N18" s="35"/>
    </row>
    <row r="19" spans="1:14" s="2" customFormat="1" ht="42">
      <c r="A19" s="10" t="s">
        <v>44</v>
      </c>
      <c r="B19" s="11" t="s">
        <v>25</v>
      </c>
      <c r="C19" s="12">
        <v>1</v>
      </c>
      <c r="D19" s="12">
        <v>0</v>
      </c>
      <c r="E19" s="12">
        <v>0</v>
      </c>
      <c r="F19" s="12">
        <v>0</v>
      </c>
      <c r="G19" s="12">
        <v>0</v>
      </c>
      <c r="H19" s="12">
        <f t="shared" si="0"/>
        <v>1</v>
      </c>
      <c r="I19" s="26"/>
      <c r="J19" s="29"/>
      <c r="K19" s="29"/>
      <c r="L19" s="32"/>
      <c r="M19" s="13">
        <f t="shared" si="1"/>
        <v>30059.628260869566</v>
      </c>
      <c r="N19" s="35"/>
    </row>
    <row r="20" spans="1:14" s="2" customFormat="1" ht="42">
      <c r="A20" s="10" t="s">
        <v>45</v>
      </c>
      <c r="B20" s="11" t="s">
        <v>26</v>
      </c>
      <c r="C20" s="12">
        <v>1</v>
      </c>
      <c r="D20" s="12">
        <v>0</v>
      </c>
      <c r="E20" s="12">
        <v>0</v>
      </c>
      <c r="F20" s="12">
        <v>0</v>
      </c>
      <c r="G20" s="15">
        <v>0</v>
      </c>
      <c r="H20" s="12">
        <f t="shared" si="0"/>
        <v>1</v>
      </c>
      <c r="I20" s="26"/>
      <c r="J20" s="29"/>
      <c r="K20" s="29"/>
      <c r="L20" s="32"/>
      <c r="M20" s="13">
        <f t="shared" si="1"/>
        <v>30059.628260869566</v>
      </c>
      <c r="N20" s="35"/>
    </row>
    <row r="21" spans="1:14" s="2" customFormat="1" ht="42">
      <c r="A21" s="10" t="s">
        <v>46</v>
      </c>
      <c r="B21" s="11" t="s">
        <v>27</v>
      </c>
      <c r="C21" s="12">
        <v>1</v>
      </c>
      <c r="D21" s="12">
        <v>0</v>
      </c>
      <c r="E21" s="12">
        <v>0</v>
      </c>
      <c r="F21" s="12">
        <v>0</v>
      </c>
      <c r="G21" s="12">
        <v>0</v>
      </c>
      <c r="H21" s="12">
        <f t="shared" si="0"/>
        <v>1</v>
      </c>
      <c r="I21" s="26"/>
      <c r="J21" s="29"/>
      <c r="K21" s="29"/>
      <c r="L21" s="32"/>
      <c r="M21" s="13">
        <f t="shared" si="1"/>
        <v>30059.628260869566</v>
      </c>
      <c r="N21" s="35"/>
    </row>
    <row r="22" spans="1:14" s="2" customFormat="1" ht="42">
      <c r="A22" s="10" t="s">
        <v>47</v>
      </c>
      <c r="B22" s="11" t="s">
        <v>28</v>
      </c>
      <c r="C22" s="12">
        <v>1</v>
      </c>
      <c r="D22" s="12">
        <v>0</v>
      </c>
      <c r="E22" s="12">
        <v>0</v>
      </c>
      <c r="F22" s="12">
        <v>0</v>
      </c>
      <c r="G22" s="12">
        <v>0</v>
      </c>
      <c r="H22" s="12">
        <f t="shared" si="0"/>
        <v>1</v>
      </c>
      <c r="I22" s="26"/>
      <c r="J22" s="29"/>
      <c r="K22" s="29"/>
      <c r="L22" s="32"/>
      <c r="M22" s="13">
        <f t="shared" si="1"/>
        <v>30059.628260869566</v>
      </c>
      <c r="N22" s="35"/>
    </row>
    <row r="23" spans="1:14" s="2" customFormat="1" ht="42">
      <c r="A23" s="10" t="s">
        <v>48</v>
      </c>
      <c r="B23" s="11" t="s">
        <v>29</v>
      </c>
      <c r="C23" s="12">
        <v>1</v>
      </c>
      <c r="D23" s="12">
        <v>0</v>
      </c>
      <c r="E23" s="12">
        <v>1</v>
      </c>
      <c r="F23" s="12">
        <v>0</v>
      </c>
      <c r="G23" s="12">
        <v>2</v>
      </c>
      <c r="H23" s="12">
        <f t="shared" si="0"/>
        <v>4</v>
      </c>
      <c r="I23" s="27"/>
      <c r="J23" s="30"/>
      <c r="K23" s="30"/>
      <c r="L23" s="33"/>
      <c r="M23" s="13">
        <f t="shared" si="1"/>
        <v>120238.51304347826</v>
      </c>
      <c r="N23" s="36"/>
    </row>
  </sheetData>
  <mergeCells count="16">
    <mergeCell ref="B4:N4"/>
    <mergeCell ref="I5:I23"/>
    <mergeCell ref="J5:J23"/>
    <mergeCell ref="K5:K23"/>
    <mergeCell ref="L5:L23"/>
    <mergeCell ref="N5:N23"/>
    <mergeCell ref="A1:N1"/>
    <mergeCell ref="A2:A3"/>
    <mergeCell ref="B2:B3"/>
    <mergeCell ref="C2:H2"/>
    <mergeCell ref="I2:I3"/>
    <mergeCell ref="J2:J3"/>
    <mergeCell ref="K2:K3"/>
    <mergeCell ref="L2:L3"/>
    <mergeCell ref="M2:M3"/>
    <mergeCell ref="N2:N3"/>
  </mergeCells>
  <pageMargins left="0.7" right="0.7" top="0.75" bottom="0.75" header="0.3" footer="0.3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ИМБТ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Савельева Юлия</dc:creator>
  <cp:lastModifiedBy>User</cp:lastModifiedBy>
  <cp:revision>44</cp:revision>
  <cp:lastPrinted>2024-10-28T08:33:13Z</cp:lastPrinted>
  <dcterms:created xsi:type="dcterms:W3CDTF">2023-08-25T14:01:22Z</dcterms:created>
  <dcterms:modified xsi:type="dcterms:W3CDTF">2024-10-28T08:33:31Z</dcterms:modified>
  <dc:language>ru-RU</dc:language>
</cp:coreProperties>
</file>