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2" windowWidth="11376" windowHeight="6540"/>
  </bookViews>
  <sheets>
    <sheet name="2022-2023-2024г" sheetId="1" r:id="rId1"/>
  </sheets>
  <calcPr calcId="145621"/>
</workbook>
</file>

<file path=xl/calcChain.xml><?xml version="1.0" encoding="utf-8"?>
<calcChain xmlns="http://schemas.openxmlformats.org/spreadsheetml/2006/main">
  <c r="D88" i="1" l="1"/>
  <c r="D29" i="1" l="1"/>
  <c r="H64" i="1" l="1"/>
  <c r="G64" i="1"/>
  <c r="D15" i="1"/>
  <c r="K29" i="1"/>
  <c r="H81" i="1"/>
  <c r="D37" i="1" l="1"/>
  <c r="G37" i="1"/>
  <c r="H37" i="1"/>
  <c r="D81" i="1"/>
  <c r="G81" i="1"/>
  <c r="E80" i="1" l="1"/>
  <c r="F80" i="1"/>
  <c r="H15" i="1"/>
  <c r="H14" i="1" s="1"/>
  <c r="G15" i="1"/>
  <c r="G14" i="1" s="1"/>
  <c r="D14" i="1"/>
  <c r="D27" i="1"/>
  <c r="D26" i="1" s="1"/>
  <c r="E83" i="1"/>
  <c r="F83" i="1"/>
  <c r="G83" i="1"/>
  <c r="G80" i="1" s="1"/>
  <c r="H83" i="1"/>
  <c r="H80" i="1" s="1"/>
  <c r="E78" i="1"/>
  <c r="E77" i="1" s="1"/>
  <c r="F78" i="1"/>
  <c r="F77" i="1" s="1"/>
  <c r="G78" i="1"/>
  <c r="G77" i="1" s="1"/>
  <c r="H78" i="1"/>
  <c r="H77" i="1" s="1"/>
  <c r="H75" i="1" s="1"/>
  <c r="E73" i="1"/>
  <c r="E72" i="1" s="1"/>
  <c r="F73" i="1"/>
  <c r="F72" i="1" s="1"/>
  <c r="G73" i="1"/>
  <c r="G72" i="1" s="1"/>
  <c r="H73" i="1"/>
  <c r="H72" i="1" s="1"/>
  <c r="E45" i="1"/>
  <c r="F45" i="1"/>
  <c r="E43" i="1"/>
  <c r="F43" i="1"/>
  <c r="G43" i="1"/>
  <c r="H43" i="1"/>
  <c r="H42" i="1" s="1"/>
  <c r="E40" i="1"/>
  <c r="F40" i="1"/>
  <c r="G40" i="1"/>
  <c r="H40" i="1"/>
  <c r="E37" i="1"/>
  <c r="E36" i="1" s="1"/>
  <c r="F37" i="1"/>
  <c r="F36" i="1" s="1"/>
  <c r="G36" i="1"/>
  <c r="H36" i="1"/>
  <c r="E27" i="1"/>
  <c r="E26" i="1" s="1"/>
  <c r="F27" i="1"/>
  <c r="F26" i="1" s="1"/>
  <c r="G27" i="1"/>
  <c r="G26" i="1" s="1"/>
  <c r="H27" i="1"/>
  <c r="H26" i="1" s="1"/>
  <c r="E15" i="1"/>
  <c r="F15" i="1"/>
  <c r="D73" i="1"/>
  <c r="D72" i="1" s="1"/>
  <c r="D86" i="1"/>
  <c r="D78" i="1"/>
  <c r="D43" i="1"/>
  <c r="D83" i="1"/>
  <c r="D80" i="1" s="1"/>
  <c r="D62" i="1"/>
  <c r="D61" i="1" s="1"/>
  <c r="D59" i="1"/>
  <c r="D58" i="1" s="1"/>
  <c r="D57" i="1" s="1"/>
  <c r="D36" i="1"/>
  <c r="D40" i="1"/>
  <c r="D55" i="1"/>
  <c r="D54" i="1" s="1"/>
  <c r="D50" i="1"/>
  <c r="D49" i="1" s="1"/>
  <c r="D48" i="1" s="1"/>
  <c r="D52" i="1"/>
  <c r="D65" i="1" l="1"/>
  <c r="D64" i="1" s="1"/>
  <c r="G75" i="1"/>
  <c r="G76" i="1" s="1"/>
  <c r="D77" i="1"/>
  <c r="D76" i="1" s="1"/>
  <c r="D75" i="1" s="1"/>
  <c r="E75" i="1"/>
  <c r="E76" i="1" s="1"/>
  <c r="G42" i="1"/>
  <c r="G39" i="1" s="1"/>
  <c r="E42" i="1"/>
  <c r="E39" i="1" s="1"/>
  <c r="F75" i="1"/>
  <c r="F76" i="1" s="1"/>
  <c r="H76" i="1"/>
  <c r="F42" i="1"/>
  <c r="F39" i="1" s="1"/>
  <c r="E68" i="1"/>
  <c r="F68" i="1"/>
  <c r="H68" i="1"/>
  <c r="G68" i="1"/>
  <c r="H39" i="1"/>
  <c r="F14" i="1"/>
  <c r="E14" i="1"/>
  <c r="D68" i="1"/>
  <c r="D42" i="1"/>
  <c r="D39" i="1" s="1"/>
  <c r="D13" i="1" l="1"/>
  <c r="D89" i="1" s="1"/>
  <c r="G13" i="1"/>
  <c r="G89" i="1" s="1"/>
  <c r="H13" i="1"/>
  <c r="H89" i="1" s="1"/>
  <c r="E13" i="1"/>
  <c r="E89" i="1" s="1"/>
  <c r="F13" i="1"/>
  <c r="F89" i="1" s="1"/>
</calcChain>
</file>

<file path=xl/sharedStrings.xml><?xml version="1.0" encoding="utf-8"?>
<sst xmlns="http://schemas.openxmlformats.org/spreadsheetml/2006/main" count="155" uniqueCount="138">
  <si>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</si>
  <si>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</si>
  <si>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</si>
  <si>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</si>
  <si>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</si>
  <si>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</si>
  <si>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</si>
  <si>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</si>
  <si>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</si>
  <si>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</si>
  <si>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</si>
  <si>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</si>
  <si>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</si>
  <si>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</si>
  <si>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</si>
  <si>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</si>
  <si>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</si>
  <si>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</si>
  <si>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</si>
  <si>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</si>
  <si>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</si>
  <si>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</si>
  <si>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</si>
  <si>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</si>
  <si>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</si>
  <si>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</si>
  <si>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</si>
  <si>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</si>
  <si>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</si>
  <si>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</si>
  <si>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</si>
  <si>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</si>
  <si>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</si>
  <si>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Наименование источников доходов</t>
  </si>
  <si>
    <t>(тыс.руб.)</t>
  </si>
  <si>
    <t>1 06 00000 00 0000 000</t>
  </si>
  <si>
    <t>1 06 01030 10 0000 110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</si>
  <si>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</si>
  <si>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</si>
  <si>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</si>
  <si>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</si>
  <si>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</si>
  <si>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</si>
  <si>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</si>
  <si>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</si>
  <si>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</si>
  <si>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</si>
  <si>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</si>
  <si>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</si>
  <si>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</si>
  <si>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</si>
  <si>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</si>
  <si>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1 00 00000 00 0000 000</t>
  </si>
  <si>
    <t>1 01 02030 01 0000 110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</si>
  <si>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</si>
  <si>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</si>
  <si>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</si>
  <si>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</si>
  <si>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1 05 03000 01 0000 110</t>
  </si>
  <si>
    <t>1 14 06010 00 0000 430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</si>
  <si>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</si>
  <si>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</si>
  <si>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</si>
  <si>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</si>
  <si>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</si>
  <si>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</si>
  <si>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</si>
  <si>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</si>
  <si>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</si>
  <si>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</si>
  <si>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</si>
  <si>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</si>
  <si>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</si>
  <si>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</si>
  <si>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</si>
  <si>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</si>
  <si>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</si>
  <si>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</si>
  <si>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</si>
  <si>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</si>
  <si>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</si>
  <si>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</si>
  <si>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</si>
  <si>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</si>
  <si>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</si>
  <si>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</si>
  <si>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</si>
  <si>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1 13 00000 00 0000 000</t>
  </si>
  <si>
    <t>ДОХОДЫ ОТ ОКАЗАНИЯ ПЛАТНЫХ УСЛУГ (РАБОТ) И КОМПЕНСАЦИИ ЗАТРАТ ГОСУДАРСТВА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</si>
  <si>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</si>
  <si>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</si>
  <si>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</si>
  <si>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</si>
  <si>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</si>
  <si>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</si>
  <si>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</si>
  <si>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</si>
  <si>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</si>
  <si>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</si>
  <si>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</si>
  <si>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</si>
  <si>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</si>
  <si>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</si>
  <si>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</si>
  <si>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</si>
  <si>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</si>
  <si>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</si>
  <si>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2 02 10000 00 0000 150</t>
  </si>
  <si>
    <t>2 02 30000 00 0000 150</t>
  </si>
  <si>
    <t>2 02 35118 10 0000 150</t>
  </si>
  <si>
    <t>Субвенции местным  бюджетам  на выполнение передаваемых полномочий субъектов Российской Федерации</t>
  </si>
  <si>
    <t>2 02 03024 00 0000 150</t>
  </si>
  <si>
    <t>1 03 02231 01 0000 110</t>
  </si>
  <si>
    <t>1 03 02241 01 0000 110</t>
  </si>
  <si>
    <t>1 03 02251 01 0000 110</t>
  </si>
  <si>
    <t>1 03 02261 01 0000 110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</si>
  <si>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</si>
  <si>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</si>
  <si>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2 02 35118 00 0000 150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</si>
  <si>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</si>
  <si>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</si>
  <si>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</si>
  <si>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</si>
  <si>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2023г.</t>
  </si>
  <si>
    <t>2 02 49999 10 0000 150</t>
  </si>
  <si>
    <t>Прочие межбюджетные трансферты, передаваемые бюджетам сельских поселений</t>
  </si>
  <si>
    <t>2024г.</t>
  </si>
  <si>
    <t>2 02 16001 10 0000 150</t>
  </si>
  <si>
    <t>2 02 16001 00 0000 150</t>
  </si>
  <si>
    <t xml:space="preserve"> Доходы бюджета Зубковского сельсовета                                                                                                                               Краснозерского района Новосибирской области на 2023 - 2024-2025 год </t>
  </si>
  <si>
    <t>2025г.</t>
  </si>
  <si>
    <t>1 11 05070 00 0000 120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</si>
  <si>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</si>
  <si>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сельскаих поселений на выравнивание бюджетной обеспеченности из бюджетов муниципальных  районов</t>
  </si>
  <si>
    <t>Субвенции бюджетам на осуществление первичного воиского учета органами мсестного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</si>
  <si>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мсестного самоуправления поселений, муниципальных и городских округов</t>
  </si>
  <si>
    <t>Приложение №3</t>
  </si>
  <si>
    <t>к решению 62 сессии от 15 декабря 2023 г  Совета депутатов Зубковского сельсовета Краснозерского района Новосибирской области " О бюджете Зубковского сельсовета Краснозерского района Новосибирской области на 2023 год и плановый период 2024-2025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</si>
</sst>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00000"/>
    <numFmt numFmtId="166" formatCode="0.0"/>
  </numFmts>
  <fonts count="24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1">
    <xf numFmtId="0" fontId="0" fillId="0" borderId="0" xfId="0"/>
    <xf numFmtId="0" fontId="8" fillId="0" borderId="0" xfId="0" applyFont="1"/>
    <xf numFmtId="0" fontId="8" fillId="0" borderId="0" xfId="0" applyFont="1" applyFill="1"/>
    <xf numFmtId="0" fontId="14" fillId="0" borderId="0" xfId="0" applyFont="1" applyFill="1"/>
    <xf numFmtId="0" fontId="10" fillId="0" borderId="0" xfId="0" applyFont="1" applyFill="1"/>
    <xf numFmtId="0" fontId="13" fillId="0" borderId="0" xfId="0" applyFont="1" applyFill="1"/>
    <xf numFmtId="0" fontId="5" fillId="0" borderId="0" xfId="0" applyFont="1" applyFill="1"/>
    <xf numFmtId="0" fontId="16" fillId="0" borderId="0" xfId="0" applyFont="1" applyFill="1"/>
    <xf numFmtId="0" fontId="6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3" fillId="0" borderId="0" xfId="0" applyFont="1" applyFill="1"/>
    <xf numFmtId="9" fontId="3" fillId="0" borderId="0" xfId="0" applyNumberFormat="1" applyFont="1" applyFill="1"/>
    <xf numFmtId="0" fontId="5" fillId="0" borderId="0" xfId="0" applyFont="1" applyFill="1"/>
    <xf numFmtId="0" fontId="1" fillId="0" borderId="0" xfId="0" applyFont="1" applyFill="1" applyAlignment="1">
      <alignment vertical="top"/>
    </xf>
    <xf numFmtId="0" fontId="6" fillId="0" borderId="14" xfId="0" applyFont="1" applyFill="1" applyBorder="1"/>
    <xf numFmtId="0" fontId="6" fillId="0" borderId="15" xfId="0" applyFont="1" applyFill="1" applyBorder="1"/>
    <xf numFmtId="0" fontId="6" fillId="0" borderId="17" xfId="0" applyFont="1" applyFill="1" applyBorder="1"/>
    <xf numFmtId="0" fontId="6" fillId="0" borderId="18" xfId="0" applyFont="1" applyFill="1" applyBorder="1"/>
    <xf numFmtId="0" fontId="13" fillId="0" borderId="23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6" fillId="0" borderId="23" xfId="0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0" fontId="15" fillId="0" borderId="27" xfId="0" applyFont="1" applyFill="1" applyBorder="1" applyAlignment="1">
      <alignment horizontal="left"/>
    </xf>
    <xf numFmtId="0" fontId="9" fillId="0" borderId="12" xfId="0" applyFont="1" applyFill="1" applyBorder="1" applyAlignment="1">
      <alignment horizontal="left"/>
    </xf>
    <xf numFmtId="0" fontId="20" fillId="0" borderId="12" xfId="0" applyFont="1" applyFill="1" applyBorder="1" applyAlignment="1">
      <alignment horizontal="left"/>
    </xf>
    <xf numFmtId="0" fontId="9" fillId="0" borderId="12" xfId="0" applyFont="1" applyFill="1" applyBorder="1" applyAlignment="1">
      <alignment horizontal="left" wrapText="1"/>
    </xf>
    <xf numFmtId="0" fontId="21" fillId="0" borderId="19" xfId="0" applyFont="1" applyFill="1" applyBorder="1" applyAlignment="1">
      <alignment horizontal="left" vertical="center" wrapText="1"/>
    </xf>
    <xf numFmtId="0" fontId="11" fillId="0" borderId="12" xfId="0" applyNumberFormat="1" applyFont="1" applyFill="1" applyBorder="1" applyAlignment="1">
      <alignment wrapText="1"/>
    </xf>
    <xf numFmtId="49" fontId="11" fillId="0" borderId="19" xfId="0" applyNumberFormat="1" applyFont="1" applyFill="1" applyBorder="1" applyAlignment="1">
      <alignment wrapText="1"/>
    </xf>
    <xf numFmtId="0" fontId="11" fillId="0" borderId="19" xfId="0" applyNumberFormat="1" applyFont="1" applyFill="1" applyBorder="1" applyAlignment="1">
      <alignment wrapText="1"/>
    </xf>
    <xf numFmtId="0" fontId="20" fillId="0" borderId="12" xfId="0" applyFont="1" applyFill="1" applyBorder="1" applyAlignment="1">
      <alignment horizontal="left" wrapText="1"/>
    </xf>
    <xf numFmtId="165" fontId="9" fillId="0" borderId="19" xfId="0" applyNumberFormat="1" applyFont="1" applyFill="1" applyBorder="1" applyAlignment="1">
      <alignment wrapText="1"/>
    </xf>
    <xf numFmtId="165" fontId="11" fillId="0" borderId="19" xfId="0" applyNumberFormat="1" applyFont="1" applyFill="1" applyBorder="1" applyAlignment="1">
      <alignment wrapText="1"/>
    </xf>
    <xf numFmtId="0" fontId="20" fillId="0" borderId="19" xfId="0" applyNumberFormat="1" applyFont="1" applyFill="1" applyBorder="1" applyAlignment="1">
      <alignment wrapText="1"/>
    </xf>
    <xf numFmtId="0" fontId="9" fillId="0" borderId="19" xfId="0" applyNumberFormat="1" applyFont="1" applyFill="1" applyBorder="1" applyAlignment="1">
      <alignment wrapText="1"/>
    </xf>
    <xf numFmtId="0" fontId="23" fillId="0" borderId="28" xfId="0" applyFont="1" applyFill="1" applyBorder="1" applyAlignment="1">
      <alignment horizontal="justify" vertical="top" wrapText="1"/>
    </xf>
    <xf numFmtId="165" fontId="20" fillId="0" borderId="19" xfId="0" applyNumberFormat="1" applyFont="1" applyFill="1" applyBorder="1" applyAlignment="1">
      <alignment wrapText="1"/>
    </xf>
    <xf numFmtId="49" fontId="19" fillId="0" borderId="19" xfId="0" applyNumberFormat="1" applyFont="1" applyFill="1" applyBorder="1" applyAlignment="1">
      <alignment wrapText="1"/>
    </xf>
    <xf numFmtId="49" fontId="18" fillId="0" borderId="19" xfId="0" applyNumberFormat="1" applyFont="1" applyFill="1" applyBorder="1" applyAlignment="1">
      <alignment wrapText="1"/>
    </xf>
    <xf numFmtId="49" fontId="9" fillId="0" borderId="19" xfId="0" applyNumberFormat="1" applyFont="1" applyFill="1" applyBorder="1" applyAlignment="1">
      <alignment wrapText="1"/>
    </xf>
    <xf numFmtId="49" fontId="20" fillId="0" borderId="19" xfId="0" applyNumberFormat="1" applyFont="1" applyFill="1" applyBorder="1" applyAlignment="1">
      <alignment wrapText="1"/>
    </xf>
    <xf numFmtId="49" fontId="2" fillId="0" borderId="19" xfId="0" applyNumberFormat="1" applyFont="1" applyFill="1" applyBorder="1"/>
    <xf numFmtId="49" fontId="2" fillId="0" borderId="20" xfId="0" applyNumberFormat="1" applyFont="1" applyFill="1" applyBorder="1"/>
    <xf numFmtId="0" fontId="13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5" fillId="0" borderId="0" xfId="0" applyFont="1" applyFill="1"/>
    <xf numFmtId="0" fontId="0" fillId="0" borderId="21" xfId="0" applyFill="1" applyBorder="1" applyAlignment="1">
      <alignment horizontal="left" vertical="center"/>
    </xf>
    <xf numFmtId="2" fontId="5" fillId="0" borderId="0" xfId="0" applyNumberFormat="1" applyFont="1" applyFill="1"/>
    <xf numFmtId="2" fontId="13" fillId="0" borderId="0" xfId="0" applyNumberFormat="1" applyFont="1" applyFill="1"/>
    <xf numFmtId="0" fontId="0" fillId="0" borderId="23" xfId="0" applyFill="1" applyBorder="1" applyAlignment="1">
      <alignment horizontal="left" vertical="center"/>
    </xf>
    <xf numFmtId="0" fontId="0" fillId="2" borderId="23" xfId="0" applyFill="1" applyBorder="1" applyAlignment="1">
      <alignment horizontal="left" vertical="center"/>
    </xf>
    <xf numFmtId="49" fontId="11" fillId="2" borderId="19" xfId="0" applyNumberFormat="1" applyFont="1" applyFill="1" applyBorder="1" applyAlignment="1">
      <alignment wrapText="1"/>
    </xf>
    <xf numFmtId="49" fontId="19" fillId="2" borderId="19" xfId="0" applyNumberFormat="1" applyFont="1" applyFill="1" applyBorder="1" applyAlignment="1">
      <alignment wrapText="1"/>
    </xf>
    <xf numFmtId="0" fontId="13" fillId="2" borderId="0" xfId="0" applyFont="1" applyFill="1"/>
    <xf numFmtId="49" fontId="18" fillId="3" borderId="19" xfId="0" applyNumberFormat="1" applyFont="1" applyFill="1" applyBorder="1" applyAlignment="1">
      <alignment wrapText="1"/>
    </xf>
    <xf numFmtId="49" fontId="11" fillId="3" borderId="19" xfId="0" applyNumberFormat="1" applyFont="1" applyFill="1" applyBorder="1" applyAlignment="1">
      <alignment wrapText="1"/>
    </xf>
    <xf numFmtId="166" fontId="15" fillId="0" borderId="1" xfId="1" applyNumberFormat="1" applyFont="1" applyFill="1" applyBorder="1" applyAlignment="1">
      <alignment horizontal="center" vertical="center"/>
    </xf>
    <xf numFmtId="166" fontId="15" fillId="0" borderId="2" xfId="1" applyNumberFormat="1" applyFont="1" applyFill="1" applyBorder="1" applyAlignment="1">
      <alignment horizontal="center" vertical="center"/>
    </xf>
    <xf numFmtId="166" fontId="15" fillId="0" borderId="10" xfId="1" applyNumberFormat="1" applyFont="1" applyFill="1" applyBorder="1" applyAlignment="1">
      <alignment horizontal="center" vertical="center"/>
    </xf>
    <xf numFmtId="166" fontId="15" fillId="0" borderId="12" xfId="1" applyNumberFormat="1" applyFont="1" applyFill="1" applyBorder="1" applyAlignment="1">
      <alignment horizontal="center" vertical="center"/>
    </xf>
    <xf numFmtId="166" fontId="15" fillId="0" borderId="22" xfId="1" applyNumberFormat="1" applyFont="1" applyFill="1" applyBorder="1" applyAlignment="1">
      <alignment horizontal="center" vertical="center"/>
    </xf>
    <xf numFmtId="166" fontId="12" fillId="0" borderId="1" xfId="1" applyNumberFormat="1" applyFont="1" applyFill="1" applyBorder="1" applyAlignment="1">
      <alignment horizontal="center" vertical="center"/>
    </xf>
    <xf numFmtId="166" fontId="12" fillId="0" borderId="2" xfId="1" applyNumberFormat="1" applyFont="1" applyFill="1" applyBorder="1" applyAlignment="1">
      <alignment horizontal="center" vertical="center"/>
    </xf>
    <xf numFmtId="166" fontId="12" fillId="0" borderId="10" xfId="1" applyNumberFormat="1" applyFont="1" applyFill="1" applyBorder="1" applyAlignment="1">
      <alignment horizontal="center" vertical="center"/>
    </xf>
    <xf numFmtId="166" fontId="12" fillId="0" borderId="12" xfId="1" applyNumberFormat="1" applyFont="1" applyFill="1" applyBorder="1" applyAlignment="1">
      <alignment horizontal="center" vertical="center"/>
    </xf>
    <xf numFmtId="166" fontId="12" fillId="0" borderId="22" xfId="1" applyNumberFormat="1" applyFont="1" applyFill="1" applyBorder="1" applyAlignment="1">
      <alignment horizontal="center" vertical="center"/>
    </xf>
    <xf numFmtId="166" fontId="17" fillId="0" borderId="1" xfId="1" applyNumberFormat="1" applyFont="1" applyFill="1" applyBorder="1" applyAlignment="1">
      <alignment horizontal="center" vertical="center"/>
    </xf>
    <xf numFmtId="166" fontId="17" fillId="0" borderId="2" xfId="1" applyNumberFormat="1" applyFont="1" applyFill="1" applyBorder="1" applyAlignment="1">
      <alignment horizontal="center" vertical="center"/>
    </xf>
    <xf numFmtId="166" fontId="17" fillId="0" borderId="10" xfId="1" applyNumberFormat="1" applyFont="1" applyFill="1" applyBorder="1" applyAlignment="1">
      <alignment horizontal="center" vertical="center"/>
    </xf>
    <xf numFmtId="166" fontId="17" fillId="0" borderId="12" xfId="1" applyNumberFormat="1" applyFont="1" applyFill="1" applyBorder="1" applyAlignment="1">
      <alignment horizontal="center" vertical="center"/>
    </xf>
    <xf numFmtId="166" fontId="17" fillId="0" borderId="22" xfId="1" applyNumberFormat="1" applyFont="1" applyFill="1" applyBorder="1" applyAlignment="1">
      <alignment horizontal="center" vertical="center"/>
    </xf>
    <xf numFmtId="166" fontId="10" fillId="0" borderId="1" xfId="1" applyNumberFormat="1" applyFont="1" applyFill="1" applyBorder="1" applyAlignment="1">
      <alignment horizontal="center" vertical="center"/>
    </xf>
    <xf numFmtId="166" fontId="10" fillId="0" borderId="0" xfId="1" applyNumberFormat="1" applyFont="1" applyFill="1" applyBorder="1" applyAlignment="1">
      <alignment horizontal="center" vertical="center"/>
    </xf>
    <xf numFmtId="166" fontId="10" fillId="0" borderId="19" xfId="1" applyNumberFormat="1" applyFont="1" applyFill="1" applyBorder="1" applyAlignment="1">
      <alignment horizontal="center" vertical="center"/>
    </xf>
    <xf numFmtId="166" fontId="10" fillId="0" borderId="21" xfId="1" applyNumberFormat="1" applyFont="1" applyFill="1" applyBorder="1" applyAlignment="1">
      <alignment horizontal="center" vertical="center"/>
    </xf>
    <xf numFmtId="166" fontId="13" fillId="0" borderId="0" xfId="1" applyNumberFormat="1" applyFont="1" applyFill="1" applyBorder="1" applyAlignment="1">
      <alignment horizontal="center" vertical="center"/>
    </xf>
    <xf numFmtId="166" fontId="13" fillId="0" borderId="19" xfId="1" applyNumberFormat="1" applyFont="1" applyFill="1" applyBorder="1" applyAlignment="1">
      <alignment horizontal="center" vertical="center"/>
    </xf>
    <xf numFmtId="166" fontId="13" fillId="0" borderId="21" xfId="1" applyNumberFormat="1" applyFont="1" applyFill="1" applyBorder="1" applyAlignment="1">
      <alignment horizontal="center" vertical="center"/>
    </xf>
    <xf numFmtId="166" fontId="0" fillId="0" borderId="19" xfId="1" applyNumberFormat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/>
    </xf>
    <xf numFmtId="166" fontId="7" fillId="0" borderId="2" xfId="1" applyNumberFormat="1" applyFont="1" applyFill="1" applyBorder="1" applyAlignment="1">
      <alignment horizontal="center" vertical="center"/>
    </xf>
    <xf numFmtId="166" fontId="7" fillId="0" borderId="10" xfId="1" applyNumberFormat="1" applyFont="1" applyFill="1" applyBorder="1" applyAlignment="1">
      <alignment horizontal="center" vertical="center"/>
    </xf>
    <xf numFmtId="166" fontId="7" fillId="0" borderId="12" xfId="1" applyNumberFormat="1" applyFont="1" applyFill="1" applyBorder="1" applyAlignment="1">
      <alignment horizontal="center" vertical="center"/>
    </xf>
    <xf numFmtId="166" fontId="7" fillId="0" borderId="22" xfId="1" applyNumberFormat="1" applyFont="1" applyFill="1" applyBorder="1" applyAlignment="1">
      <alignment horizontal="center" vertical="center"/>
    </xf>
    <xf numFmtId="166" fontId="5" fillId="0" borderId="0" xfId="1" applyNumberFormat="1" applyFont="1" applyFill="1" applyBorder="1" applyAlignment="1">
      <alignment horizontal="center" vertical="center"/>
    </xf>
    <xf numFmtId="166" fontId="1" fillId="0" borderId="19" xfId="1" applyNumberFormat="1" applyFont="1" applyFill="1" applyBorder="1" applyAlignment="1">
      <alignment horizontal="center" vertical="center"/>
    </xf>
    <xf numFmtId="166" fontId="1" fillId="0" borderId="21" xfId="1" applyNumberFormat="1" applyFont="1" applyFill="1" applyBorder="1" applyAlignment="1">
      <alignment horizontal="center" vertical="center"/>
    </xf>
    <xf numFmtId="166" fontId="17" fillId="2" borderId="1" xfId="1" applyNumberFormat="1" applyFont="1" applyFill="1" applyBorder="1" applyAlignment="1">
      <alignment horizontal="center" vertical="center"/>
    </xf>
    <xf numFmtId="166" fontId="17" fillId="2" borderId="2" xfId="1" applyNumberFormat="1" applyFont="1" applyFill="1" applyBorder="1" applyAlignment="1">
      <alignment horizontal="center" vertical="center"/>
    </xf>
    <xf numFmtId="166" fontId="17" fillId="2" borderId="10" xfId="1" applyNumberFormat="1" applyFont="1" applyFill="1" applyBorder="1" applyAlignment="1">
      <alignment horizontal="center" vertical="center"/>
    </xf>
    <xf numFmtId="166" fontId="17" fillId="2" borderId="12" xfId="1" applyNumberFormat="1" applyFont="1" applyFill="1" applyBorder="1" applyAlignment="1">
      <alignment horizontal="center" vertical="center"/>
    </xf>
    <xf numFmtId="166" fontId="17" fillId="2" borderId="22" xfId="1" applyNumberFormat="1" applyFont="1" applyFill="1" applyBorder="1" applyAlignment="1">
      <alignment horizontal="center" vertical="center"/>
    </xf>
    <xf numFmtId="166" fontId="1" fillId="0" borderId="0" xfId="1" applyNumberFormat="1" applyFont="1" applyFill="1" applyBorder="1" applyAlignment="1">
      <alignment horizontal="center" vertical="center"/>
    </xf>
    <xf numFmtId="166" fontId="1" fillId="0" borderId="12" xfId="1" applyNumberFormat="1" applyFont="1" applyFill="1" applyBorder="1" applyAlignment="1">
      <alignment horizontal="center" vertical="center"/>
    </xf>
    <xf numFmtId="166" fontId="1" fillId="0" borderId="22" xfId="1" applyNumberFormat="1" applyFont="1" applyFill="1" applyBorder="1" applyAlignment="1">
      <alignment horizontal="center" vertical="center"/>
    </xf>
    <xf numFmtId="166" fontId="12" fillId="0" borderId="4" xfId="1" applyNumberFormat="1" applyFont="1" applyFill="1" applyBorder="1" applyAlignment="1">
      <alignment horizontal="center" vertical="center"/>
    </xf>
    <xf numFmtId="166" fontId="12" fillId="0" borderId="3" xfId="1" applyNumberFormat="1" applyFont="1" applyFill="1" applyBorder="1" applyAlignment="1">
      <alignment horizontal="center" vertical="center"/>
    </xf>
    <xf numFmtId="166" fontId="12" fillId="0" borderId="5" xfId="1" applyNumberFormat="1" applyFont="1" applyFill="1" applyBorder="1" applyAlignment="1">
      <alignment horizontal="center" vertical="center"/>
    </xf>
    <xf numFmtId="166" fontId="12" fillId="0" borderId="19" xfId="1" applyNumberFormat="1" applyFont="1" applyFill="1" applyBorder="1" applyAlignment="1">
      <alignment horizontal="center" vertical="center"/>
    </xf>
    <xf numFmtId="166" fontId="12" fillId="0" borderId="21" xfId="1" applyNumberFormat="1" applyFont="1" applyFill="1" applyBorder="1" applyAlignment="1">
      <alignment horizontal="center" vertical="center"/>
    </xf>
    <xf numFmtId="166" fontId="18" fillId="2" borderId="1" xfId="1" applyNumberFormat="1" applyFont="1" applyFill="1" applyBorder="1" applyAlignment="1">
      <alignment horizontal="center" vertical="center" wrapText="1"/>
    </xf>
    <xf numFmtId="166" fontId="12" fillId="2" borderId="2" xfId="1" applyNumberFormat="1" applyFont="1" applyFill="1" applyBorder="1" applyAlignment="1">
      <alignment horizontal="center" vertical="center"/>
    </xf>
    <xf numFmtId="166" fontId="13" fillId="2" borderId="0" xfId="1" applyNumberFormat="1" applyFont="1" applyFill="1" applyBorder="1" applyAlignment="1">
      <alignment horizontal="center" vertical="center"/>
    </xf>
    <xf numFmtId="166" fontId="13" fillId="2" borderId="19" xfId="1" applyNumberFormat="1" applyFont="1" applyFill="1" applyBorder="1" applyAlignment="1">
      <alignment horizontal="center" vertical="center"/>
    </xf>
    <xf numFmtId="166" fontId="13" fillId="2" borderId="21" xfId="1" applyNumberFormat="1" applyFont="1" applyFill="1" applyBorder="1" applyAlignment="1">
      <alignment horizontal="center" vertical="center"/>
    </xf>
    <xf numFmtId="166" fontId="12" fillId="2" borderId="4" xfId="1" applyNumberFormat="1" applyFont="1" applyFill="1" applyBorder="1" applyAlignment="1">
      <alignment horizontal="center" vertical="center"/>
    </xf>
    <xf numFmtId="166" fontId="7" fillId="0" borderId="17" xfId="1" applyNumberFormat="1" applyFont="1" applyFill="1" applyBorder="1" applyAlignment="1">
      <alignment horizontal="center" vertical="center"/>
    </xf>
    <xf numFmtId="166" fontId="7" fillId="0" borderId="25" xfId="1" applyNumberFormat="1" applyFont="1" applyFill="1" applyBorder="1" applyAlignment="1">
      <alignment horizontal="center" vertical="center"/>
    </xf>
    <xf numFmtId="166" fontId="7" fillId="0" borderId="26" xfId="1" applyNumberFormat="1" applyFont="1" applyFill="1" applyBorder="1" applyAlignment="1">
      <alignment horizontal="center" vertical="center"/>
    </xf>
    <xf numFmtId="166" fontId="7" fillId="0" borderId="16" xfId="1" applyNumberFormat="1" applyFont="1" applyFill="1" applyBorder="1" applyAlignment="1">
      <alignment horizontal="center" vertical="center"/>
    </xf>
    <xf numFmtId="166" fontId="7" fillId="0" borderId="9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justify" vertical="top" wrapText="1"/>
    </xf>
    <xf numFmtId="0" fontId="0" fillId="0" borderId="0" xfId="0"/>
    <xf numFmtId="0" fontId="0" fillId="0" borderId="0" xfId="0" applyFill="1" applyAlignment="1">
      <alignment horizontal="left" vertical="top" wrapText="1"/>
    </xf>
    <xf numFmtId="0" fontId="5" fillId="0" borderId="0" xfId="0" applyFont="1" applyFill="1"/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left" vertical="center"/>
    </xf>
    <xf numFmtId="0" fontId="10" fillId="0" borderId="22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/>
    </xf>
    <xf numFmtId="0" fontId="5" fillId="0" borderId="22" xfId="0" applyFont="1" applyFill="1" applyBorder="1" applyAlignment="1">
      <alignment horizontal="left" vertical="center"/>
    </xf>
    <xf numFmtId="0" fontId="10" fillId="0" borderId="23" xfId="0" applyFont="1" applyFill="1" applyBorder="1" applyAlignment="1">
      <alignment horizontal="left" vertical="center"/>
    </xf>
    <xf numFmtId="0" fontId="10" fillId="0" borderId="21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0" fillId="0" borderId="0" xfId="0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13" fillId="0" borderId="24" xfId="0" applyFont="1" applyFill="1" applyBorder="1" applyAlignment="1">
      <alignment horizontal="left"/>
    </xf>
    <xf numFmtId="0" fontId="13" fillId="0" borderId="29" xfId="0" applyFont="1" applyFill="1" applyBorder="1" applyAlignment="1">
      <alignment horizontal="left"/>
    </xf>
    <xf numFmtId="0" fontId="0" fillId="2" borderId="23" xfId="0" applyFill="1" applyBorder="1" applyAlignment="1">
      <alignment horizontal="left"/>
    </xf>
    <xf numFmtId="0" fontId="13" fillId="2" borderId="21" xfId="0" applyFont="1" applyFill="1" applyBorder="1" applyAlignment="1">
      <alignment horizontal="left"/>
    </xf>
    <xf numFmtId="0" fontId="16" fillId="2" borderId="23" xfId="0" applyFont="1" applyFill="1" applyBorder="1" applyAlignment="1">
      <alignment horizontal="left"/>
    </xf>
    <xf numFmtId="0" fontId="16" fillId="2" borderId="21" xfId="0" applyFont="1" applyFill="1" applyBorder="1" applyAlignment="1">
      <alignment horizontal="left"/>
    </xf>
    <xf numFmtId="0" fontId="0" fillId="0" borderId="23" xfId="0" applyFill="1" applyBorder="1" applyAlignment="1">
      <alignment horizontal="left" vertical="center"/>
    </xf>
    <xf numFmtId="0" fontId="0" fillId="0" borderId="21" xfId="0" applyFill="1" applyBorder="1" applyAlignment="1">
      <alignment horizontal="left" vertical="center"/>
    </xf>
    <xf numFmtId="0" fontId="16" fillId="2" borderId="23" xfId="0" applyFont="1" applyFill="1" applyBorder="1" applyAlignment="1">
      <alignment horizontal="center"/>
    </xf>
    <xf numFmtId="0" fontId="16" fillId="2" borderId="21" xfId="0" applyFont="1" applyFill="1" applyBorder="1" applyAlignment="1">
      <alignment horizontal="center"/>
    </xf>
    <xf numFmtId="0" fontId="0" fillId="2" borderId="23" xfId="0" applyFill="1" applyBorder="1" applyAlignment="1">
      <alignment horizontal="left" vertical="center"/>
    </xf>
    <xf numFmtId="0" fontId="13" fillId="2" borderId="21" xfId="0" applyFont="1" applyFill="1" applyBorder="1" applyAlignment="1">
      <alignment horizontal="left" vertical="center"/>
    </xf>
    <xf numFmtId="0" fontId="16" fillId="2" borderId="23" xfId="0" applyFont="1" applyFill="1" applyBorder="1" applyAlignment="1">
      <alignment horizontal="left" vertical="center"/>
    </xf>
    <xf numFmtId="0" fontId="16" fillId="2" borderId="21" xfId="0" applyFont="1" applyFill="1" applyBorder="1" applyAlignment="1">
      <alignment horizontal="left" vertical="center"/>
    </xf>
    <xf numFmtId="0" fontId="22" fillId="0" borderId="0" xfId="0" applyFont="1" applyFill="1" applyAlignment="1">
      <alignment horizontal="center" wrapText="1"/>
    </xf>
    <xf numFmtId="0" fontId="0" fillId="0" borderId="2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16" fillId="0" borderId="23" xfId="0" applyFont="1" applyFill="1" applyBorder="1" applyAlignment="1">
      <alignment horizontal="left" vertical="center"/>
    </xf>
    <xf numFmtId="0" fontId="16" fillId="0" borderId="21" xfId="0" applyFont="1" applyFill="1" applyBorder="1" applyAlignment="1">
      <alignment horizontal="left" vertical="center"/>
    </xf>
    <xf numFmtId="0" fontId="13" fillId="0" borderId="23" xfId="0" applyFont="1" applyFill="1" applyBorder="1" applyAlignment="1">
      <alignment horizontal="left" vertical="center"/>
    </xf>
    <xf numFmtId="0" fontId="13" fillId="0" borderId="21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0" fillId="0" borderId="23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horizontal="left" vertical="center"/>
    </xf>
    <xf numFmtId="0" fontId="16" fillId="0" borderId="23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/>
    </xf>
    <xf numFmtId="0" fontId="2" fillId="0" borderId="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23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E6E6E6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tabSelected="1" workbookViewId="0">
      <selection activeCell="D4" sqref="D4:H4"/>
    </sheetView>
  </sheetViews>
  <sheetFormatPr defaultColWidth="9.109375" defaultRowHeight="13.2" x14ac:dyDescent="0.25"/>
  <cols>
    <col min="1" max="1" width="21.33203125" style="1" customWidth="1"/>
    <col min="2" max="2" width="0.33203125" style="1" customWidth="1"/>
    <col min="3" max="3" width="47.33203125" style="1" customWidth="1"/>
    <col min="4" max="4" width="15.88671875" style="2" customWidth="1"/>
    <col min="5" max="5" width="0.6640625" style="1" hidden="1" customWidth="1"/>
    <col min="6" max="6" width="0" style="1" hidden="1" customWidth="1"/>
    <col min="7" max="7" width="11" style="1" customWidth="1"/>
    <col min="8" max="8" width="10" style="1" customWidth="1"/>
    <col min="9" max="16384" width="9.109375" style="1"/>
  </cols>
  <sheetData>
    <row r="1" spans="1:13" s="9" customFormat="1" ht="18.600000000000001" customHeight="1" x14ac:dyDescent="0.25">
      <c r="G1" s="165" t="s">
        <v>136</v>
      </c>
      <c r="H1" s="165"/>
      <c r="I1" s="14"/>
      <c r="J1" s="14"/>
      <c r="K1" s="14"/>
    </row>
    <row r="2" spans="1:13" s="9" customFormat="1" ht="15.15" hidden="1" customHeight="1" x14ac:dyDescent="0.25"/>
    <row r="3" spans="1:13" s="9" customFormat="1" ht="8.4" hidden="1" customHeight="1" x14ac:dyDescent="0.25"/>
    <row r="4" spans="1:13" s="9" customFormat="1" ht="103.2" customHeight="1" x14ac:dyDescent="0.25">
      <c r="D4" s="136" t="s">
        <v>137</v>
      </c>
      <c r="E4" s="137"/>
      <c r="F4" s="137"/>
      <c r="G4" s="137"/>
      <c r="H4" s="137"/>
      <c r="I4" s="116"/>
      <c r="J4" s="117"/>
      <c r="K4" s="117"/>
      <c r="L4" s="117"/>
      <c r="M4" s="117"/>
    </row>
    <row r="5" spans="1:13" s="9" customFormat="1" ht="15" hidden="1" customHeight="1" x14ac:dyDescent="0.25">
      <c r="B5" s="10"/>
      <c r="H5" s="118"/>
      <c r="I5" s="118"/>
      <c r="J5" s="118"/>
      <c r="K5" s="118"/>
    </row>
    <row r="6" spans="1:13" s="11" customFormat="1" ht="29.4" customHeight="1" thickBot="1" x14ac:dyDescent="0.35">
      <c r="A6" s="152" t="s">
        <v>129</v>
      </c>
      <c r="B6" s="152"/>
      <c r="C6" s="152"/>
      <c r="D6" s="152"/>
      <c r="E6" s="152"/>
      <c r="F6" s="152"/>
      <c r="G6" s="152"/>
      <c r="H6" s="152"/>
    </row>
    <row r="7" spans="1:13" s="11" customFormat="1" ht="0.75" hidden="1" customHeight="1" x14ac:dyDescent="0.25">
      <c r="A7" s="119"/>
      <c r="B7" s="119"/>
      <c r="C7" s="119"/>
      <c r="D7" s="119"/>
      <c r="E7" s="12"/>
    </row>
    <row r="8" spans="1:13" s="11" customFormat="1" ht="0.75" hidden="1" customHeight="1" x14ac:dyDescent="0.25">
      <c r="A8" s="168"/>
      <c r="B8" s="168"/>
      <c r="C8" s="168"/>
      <c r="D8" s="168"/>
      <c r="E8" s="12"/>
    </row>
    <row r="9" spans="1:13" s="8" customFormat="1" hidden="1" x14ac:dyDescent="0.25">
      <c r="A9" s="2"/>
      <c r="B9" s="6"/>
      <c r="C9" s="119"/>
      <c r="D9" s="119"/>
    </row>
    <row r="10" spans="1:13" s="8" customFormat="1" ht="2.4" hidden="1" customHeight="1" thickBot="1" x14ac:dyDescent="0.3">
      <c r="B10" s="6"/>
      <c r="C10" s="6"/>
      <c r="D10" s="9" t="s">
        <v>34</v>
      </c>
    </row>
    <row r="11" spans="1:13" s="8" customFormat="1" ht="13.2" customHeight="1" x14ac:dyDescent="0.25">
      <c r="A11" s="120" t="s">
        <v>0</v>
      </c>
      <c r="B11" s="121"/>
      <c r="C11" s="126" t="s">
        <v>33</v>
      </c>
      <c r="D11" s="126" t="s">
        <v>123</v>
      </c>
      <c r="E11" s="15"/>
      <c r="F11" s="16"/>
      <c r="G11" s="126" t="s">
        <v>126</v>
      </c>
      <c r="H11" s="166" t="s">
        <v>130</v>
      </c>
    </row>
    <row r="12" spans="1:13" s="8" customFormat="1" ht="6.75" customHeight="1" thickBot="1" x14ac:dyDescent="0.3">
      <c r="A12" s="122"/>
      <c r="B12" s="123"/>
      <c r="C12" s="127"/>
      <c r="D12" s="127"/>
      <c r="E12" s="17"/>
      <c r="F12" s="18"/>
      <c r="G12" s="127"/>
      <c r="H12" s="167"/>
    </row>
    <row r="13" spans="1:13" s="3" customFormat="1" ht="15.6" x14ac:dyDescent="0.3">
      <c r="A13" s="128" t="s">
        <v>52</v>
      </c>
      <c r="B13" s="129"/>
      <c r="C13" s="25" t="s">
        <v>47</v>
      </c>
      <c r="D13" s="61">
        <f>D15+D39+D48+D54+D36+D57+D26+D68+D64</f>
        <v>3358.6</v>
      </c>
      <c r="E13" s="62" t="e">
        <f>E15+E39+E48+E54+E36+#REF!+E57+E26+E68+#REF!+E64</f>
        <v>#REF!</v>
      </c>
      <c r="F13" s="63" t="e">
        <f>F15+F39+F48+F54+F36+#REF!+F57+F26+F68+#REF!+F64</f>
        <v>#REF!</v>
      </c>
      <c r="G13" s="64">
        <f>G15+G39+G48+G54+G36+G57+G26+G68+G64</f>
        <v>3403.1</v>
      </c>
      <c r="H13" s="65">
        <f>H15+H39+H48+H54+H36+H57+H26+H68+H64</f>
        <v>3561.3</v>
      </c>
    </row>
    <row r="14" spans="1:13" s="3" customFormat="1" ht="15.6" x14ac:dyDescent="0.3">
      <c r="A14" s="132" t="s">
        <v>43</v>
      </c>
      <c r="B14" s="133"/>
      <c r="C14" s="26" t="s">
        <v>60</v>
      </c>
      <c r="D14" s="66">
        <f>D15</f>
        <v>1009.5</v>
      </c>
      <c r="E14" s="67" t="e">
        <f t="shared" ref="E14:H14" si="0">E15</f>
        <v>#REF!</v>
      </c>
      <c r="F14" s="68" t="e">
        <f t="shared" si="0"/>
        <v>#REF!</v>
      </c>
      <c r="G14" s="69">
        <f t="shared" si="0"/>
        <v>1100</v>
      </c>
      <c r="H14" s="70">
        <f t="shared" si="0"/>
        <v>1096.4000000000001</v>
      </c>
    </row>
    <row r="15" spans="1:13" s="3" customFormat="1" ht="15.6" x14ac:dyDescent="0.3">
      <c r="A15" s="130" t="s">
        <v>24</v>
      </c>
      <c r="B15" s="131"/>
      <c r="C15" s="27" t="s">
        <v>25</v>
      </c>
      <c r="D15" s="71">
        <f>D17+D25</f>
        <v>1009.5</v>
      </c>
      <c r="E15" s="72" t="e">
        <f>E17+#REF!+E25</f>
        <v>#REF!</v>
      </c>
      <c r="F15" s="73" t="e">
        <f>F17+#REF!+F25</f>
        <v>#REF!</v>
      </c>
      <c r="G15" s="74">
        <f>G17+G25</f>
        <v>1100</v>
      </c>
      <c r="H15" s="75">
        <f>H17+H25</f>
        <v>1096.4000000000001</v>
      </c>
    </row>
    <row r="16" spans="1:13" s="4" customFormat="1" ht="69.150000000000006" hidden="1" customHeight="1" x14ac:dyDescent="0.25">
      <c r="A16" s="130" t="s">
        <v>3</v>
      </c>
      <c r="B16" s="131"/>
      <c r="C16" s="28" t="s">
        <v>26</v>
      </c>
      <c r="D16" s="66"/>
      <c r="E16" s="76"/>
      <c r="F16" s="77"/>
      <c r="G16" s="78"/>
      <c r="H16" s="79"/>
    </row>
    <row r="17" spans="1:11" s="4" customFormat="1" ht="67.5" customHeight="1" x14ac:dyDescent="0.25">
      <c r="A17" s="134" t="s">
        <v>3</v>
      </c>
      <c r="B17" s="135"/>
      <c r="C17" s="29" t="s">
        <v>61</v>
      </c>
      <c r="D17" s="66">
        <v>1007.5</v>
      </c>
      <c r="E17" s="76"/>
      <c r="F17" s="77"/>
      <c r="G17" s="78">
        <v>1098</v>
      </c>
      <c r="H17" s="79">
        <v>1094.4000000000001</v>
      </c>
    </row>
    <row r="18" spans="1:11" s="4" customFormat="1" ht="118.2" hidden="1" customHeight="1" x14ac:dyDescent="0.25">
      <c r="A18" s="130" t="s">
        <v>4</v>
      </c>
      <c r="B18" s="131"/>
      <c r="C18" s="28" t="s">
        <v>27</v>
      </c>
      <c r="D18" s="66"/>
      <c r="E18" s="76"/>
      <c r="F18" s="77"/>
      <c r="G18" s="78"/>
      <c r="H18" s="79"/>
    </row>
    <row r="19" spans="1:11" s="4" customFormat="1" ht="54.6" hidden="1" customHeight="1" x14ac:dyDescent="0.25">
      <c r="A19" s="130" t="s">
        <v>5</v>
      </c>
      <c r="B19" s="131"/>
      <c r="C19" s="28" t="s">
        <v>6</v>
      </c>
      <c r="D19" s="66"/>
      <c r="E19" s="76"/>
      <c r="F19" s="77"/>
      <c r="G19" s="78"/>
      <c r="H19" s="79"/>
    </row>
    <row r="20" spans="1:11" s="5" customFormat="1" ht="108.6" hidden="1" customHeight="1" x14ac:dyDescent="0.25">
      <c r="A20" s="124" t="s">
        <v>7</v>
      </c>
      <c r="B20" s="125"/>
      <c r="C20" s="30" t="s">
        <v>28</v>
      </c>
      <c r="D20" s="66"/>
      <c r="E20" s="67"/>
      <c r="F20" s="80"/>
      <c r="G20" s="81"/>
      <c r="H20" s="82"/>
    </row>
    <row r="21" spans="1:11" s="5" customFormat="1" ht="18" hidden="1" customHeight="1" x14ac:dyDescent="0.25">
      <c r="A21" s="157" t="s">
        <v>14</v>
      </c>
      <c r="B21" s="158"/>
      <c r="C21" s="31" t="s">
        <v>15</v>
      </c>
      <c r="D21" s="66"/>
      <c r="E21" s="67"/>
      <c r="F21" s="80"/>
      <c r="G21" s="81"/>
      <c r="H21" s="82"/>
    </row>
    <row r="22" spans="1:11" s="5" customFormat="1" ht="57.6" hidden="1" customHeight="1" x14ac:dyDescent="0.25">
      <c r="A22" s="157" t="s">
        <v>8</v>
      </c>
      <c r="B22" s="158"/>
      <c r="C22" s="31" t="s">
        <v>29</v>
      </c>
      <c r="D22" s="66"/>
      <c r="E22" s="67"/>
      <c r="F22" s="80"/>
      <c r="G22" s="81"/>
      <c r="H22" s="82"/>
    </row>
    <row r="23" spans="1:11" s="5" customFormat="1" ht="124.95" hidden="1" customHeight="1" x14ac:dyDescent="0.25">
      <c r="A23" s="157" t="s">
        <v>9</v>
      </c>
      <c r="B23" s="158"/>
      <c r="C23" s="32" t="s">
        <v>30</v>
      </c>
      <c r="D23" s="66"/>
      <c r="E23" s="67"/>
      <c r="F23" s="80"/>
      <c r="G23" s="81"/>
      <c r="H23" s="82"/>
    </row>
    <row r="24" spans="1:11" s="5" customFormat="1" ht="42" hidden="1" customHeight="1" x14ac:dyDescent="0.25">
      <c r="A24" s="157" t="s">
        <v>10</v>
      </c>
      <c r="B24" s="158"/>
      <c r="C24" s="31" t="s">
        <v>16</v>
      </c>
      <c r="D24" s="66"/>
      <c r="E24" s="67"/>
      <c r="F24" s="80"/>
      <c r="G24" s="81"/>
      <c r="H24" s="82"/>
    </row>
    <row r="25" spans="1:11" s="5" customFormat="1" ht="38.25" customHeight="1" x14ac:dyDescent="0.25">
      <c r="A25" s="19" t="s">
        <v>53</v>
      </c>
      <c r="B25" s="46"/>
      <c r="C25" s="31" t="s">
        <v>62</v>
      </c>
      <c r="D25" s="66">
        <v>2</v>
      </c>
      <c r="E25" s="67"/>
      <c r="F25" s="80"/>
      <c r="G25" s="81">
        <v>2</v>
      </c>
      <c r="H25" s="82">
        <v>2</v>
      </c>
    </row>
    <row r="26" spans="1:11" s="3" customFormat="1" ht="40.200000000000003" x14ac:dyDescent="0.3">
      <c r="A26" s="144" t="s">
        <v>56</v>
      </c>
      <c r="B26" s="133"/>
      <c r="C26" s="28" t="s">
        <v>63</v>
      </c>
      <c r="D26" s="66">
        <f>D27</f>
        <v>1059.8</v>
      </c>
      <c r="E26" s="67">
        <f t="shared" ref="E26:H26" si="1">E27</f>
        <v>0</v>
      </c>
      <c r="F26" s="68">
        <f t="shared" si="1"/>
        <v>0</v>
      </c>
      <c r="G26" s="69">
        <f t="shared" si="1"/>
        <v>1043.9000000000001</v>
      </c>
      <c r="H26" s="70">
        <f t="shared" si="1"/>
        <v>1228.9000000000001</v>
      </c>
    </row>
    <row r="27" spans="1:11" s="3" customFormat="1" ht="28.5" customHeight="1" x14ac:dyDescent="0.3">
      <c r="A27" s="144" t="s">
        <v>57</v>
      </c>
      <c r="B27" s="131"/>
      <c r="C27" s="33" t="s">
        <v>64</v>
      </c>
      <c r="D27" s="71">
        <f>D29+D33+D34+D35</f>
        <v>1059.8</v>
      </c>
      <c r="E27" s="72">
        <f>E29+E33+E34+E35</f>
        <v>0</v>
      </c>
      <c r="F27" s="73">
        <f>F29+F33+F34+F35</f>
        <v>0</v>
      </c>
      <c r="G27" s="74">
        <f>G29+G33+G34+G35</f>
        <v>1043.9000000000001</v>
      </c>
      <c r="H27" s="75">
        <f>H29+H33+H34+H35</f>
        <v>1228.9000000000001</v>
      </c>
    </row>
    <row r="28" spans="1:11" s="4" customFormat="1" ht="69.150000000000006" hidden="1" customHeight="1" x14ac:dyDescent="0.25">
      <c r="A28" s="130" t="s">
        <v>3</v>
      </c>
      <c r="B28" s="131"/>
      <c r="C28" s="28" t="s">
        <v>26</v>
      </c>
      <c r="D28" s="66"/>
      <c r="E28" s="76"/>
      <c r="F28" s="77"/>
      <c r="G28" s="78"/>
      <c r="H28" s="79"/>
    </row>
    <row r="29" spans="1:11" s="4" customFormat="1" ht="105" customHeight="1" x14ac:dyDescent="0.25">
      <c r="A29" s="153" t="s">
        <v>112</v>
      </c>
      <c r="B29" s="154"/>
      <c r="C29" s="29" t="s">
        <v>122</v>
      </c>
      <c r="D29" s="66">
        <f>410+93</f>
        <v>503</v>
      </c>
      <c r="E29" s="76"/>
      <c r="F29" s="77"/>
      <c r="G29" s="78">
        <v>410</v>
      </c>
      <c r="H29" s="79">
        <v>410</v>
      </c>
      <c r="K29" s="4">
        <f>-H166</f>
        <v>0</v>
      </c>
    </row>
    <row r="30" spans="1:11" s="4" customFormat="1" ht="118.2" hidden="1" customHeight="1" x14ac:dyDescent="0.25">
      <c r="A30" s="130" t="s">
        <v>4</v>
      </c>
      <c r="B30" s="131"/>
      <c r="C30" s="28" t="s">
        <v>27</v>
      </c>
      <c r="D30" s="66"/>
      <c r="E30" s="76"/>
      <c r="F30" s="77"/>
      <c r="G30" s="78"/>
      <c r="H30" s="79"/>
    </row>
    <row r="31" spans="1:11" s="4" customFormat="1" ht="54.6" hidden="1" customHeight="1" x14ac:dyDescent="0.25">
      <c r="A31" s="130" t="s">
        <v>5</v>
      </c>
      <c r="B31" s="131"/>
      <c r="C31" s="28" t="s">
        <v>6</v>
      </c>
      <c r="D31" s="66"/>
      <c r="E31" s="76"/>
      <c r="F31" s="77"/>
      <c r="G31" s="78"/>
      <c r="H31" s="79"/>
    </row>
    <row r="32" spans="1:11" s="5" customFormat="1" ht="108.6" hidden="1" customHeight="1" x14ac:dyDescent="0.25">
      <c r="A32" s="124" t="s">
        <v>7</v>
      </c>
      <c r="B32" s="125"/>
      <c r="C32" s="30" t="s">
        <v>28</v>
      </c>
      <c r="D32" s="66"/>
      <c r="E32" s="67"/>
      <c r="F32" s="80"/>
      <c r="G32" s="81"/>
      <c r="H32" s="82"/>
    </row>
    <row r="33" spans="1:8" s="5" customFormat="1" ht="118.5" customHeight="1" x14ac:dyDescent="0.25">
      <c r="A33" s="153" t="s">
        <v>113</v>
      </c>
      <c r="B33" s="154"/>
      <c r="C33" s="29" t="s">
        <v>121</v>
      </c>
      <c r="D33" s="66">
        <v>5</v>
      </c>
      <c r="E33" s="67"/>
      <c r="F33" s="80"/>
      <c r="G33" s="81">
        <v>5</v>
      </c>
      <c r="H33" s="82">
        <v>5</v>
      </c>
    </row>
    <row r="34" spans="1:8" s="5" customFormat="1" ht="79.5" customHeight="1" x14ac:dyDescent="0.25">
      <c r="A34" s="54" t="s">
        <v>114</v>
      </c>
      <c r="B34" s="46"/>
      <c r="C34" s="29" t="s">
        <v>120</v>
      </c>
      <c r="D34" s="66">
        <v>541.79999999999995</v>
      </c>
      <c r="E34" s="67"/>
      <c r="F34" s="80"/>
      <c r="G34" s="81">
        <v>618.9</v>
      </c>
      <c r="H34" s="82">
        <v>803.9</v>
      </c>
    </row>
    <row r="35" spans="1:8" s="5" customFormat="1" ht="103.5" customHeight="1" x14ac:dyDescent="0.25">
      <c r="A35" s="54" t="s">
        <v>115</v>
      </c>
      <c r="B35" s="46"/>
      <c r="C35" s="29" t="s">
        <v>119</v>
      </c>
      <c r="D35" s="66">
        <v>10</v>
      </c>
      <c r="E35" s="67"/>
      <c r="F35" s="80"/>
      <c r="G35" s="81">
        <v>10</v>
      </c>
      <c r="H35" s="82">
        <v>10</v>
      </c>
    </row>
    <row r="36" spans="1:8" s="5" customFormat="1" ht="18" customHeight="1" x14ac:dyDescent="0.25">
      <c r="A36" s="19" t="s">
        <v>48</v>
      </c>
      <c r="B36" s="46"/>
      <c r="C36" s="31" t="s">
        <v>49</v>
      </c>
      <c r="D36" s="66">
        <f>D37</f>
        <v>16</v>
      </c>
      <c r="E36" s="67">
        <f t="shared" ref="E36:H37" si="2">E37</f>
        <v>0</v>
      </c>
      <c r="F36" s="68">
        <f t="shared" si="2"/>
        <v>0</v>
      </c>
      <c r="G36" s="69">
        <f t="shared" si="2"/>
        <v>15</v>
      </c>
      <c r="H36" s="70">
        <f t="shared" si="2"/>
        <v>15</v>
      </c>
    </row>
    <row r="37" spans="1:8" s="5" customFormat="1" ht="17.25" customHeight="1" x14ac:dyDescent="0.25">
      <c r="A37" s="20" t="s">
        <v>58</v>
      </c>
      <c r="B37" s="46"/>
      <c r="C37" s="31" t="s">
        <v>51</v>
      </c>
      <c r="D37" s="66">
        <f>D38</f>
        <v>16</v>
      </c>
      <c r="E37" s="67">
        <f t="shared" si="2"/>
        <v>0</v>
      </c>
      <c r="F37" s="68">
        <f t="shared" si="2"/>
        <v>0</v>
      </c>
      <c r="G37" s="69">
        <f t="shared" si="2"/>
        <v>15</v>
      </c>
      <c r="H37" s="70">
        <f t="shared" si="2"/>
        <v>15</v>
      </c>
    </row>
    <row r="38" spans="1:8" s="5" customFormat="1" ht="17.25" customHeight="1" x14ac:dyDescent="0.25">
      <c r="A38" s="19" t="s">
        <v>50</v>
      </c>
      <c r="B38" s="46"/>
      <c r="C38" s="31" t="s">
        <v>51</v>
      </c>
      <c r="D38" s="66">
        <v>16</v>
      </c>
      <c r="E38" s="67"/>
      <c r="F38" s="80"/>
      <c r="G38" s="83">
        <v>15</v>
      </c>
      <c r="H38" s="82">
        <v>15</v>
      </c>
    </row>
    <row r="39" spans="1:8" s="5" customFormat="1" ht="17.25" customHeight="1" x14ac:dyDescent="0.25">
      <c r="A39" s="155" t="s">
        <v>35</v>
      </c>
      <c r="B39" s="156"/>
      <c r="C39" s="34" t="s">
        <v>37</v>
      </c>
      <c r="D39" s="71">
        <f>D40+D42</f>
        <v>963.3</v>
      </c>
      <c r="E39" s="72">
        <f t="shared" ref="E39:H39" si="3">E40+E42</f>
        <v>0</v>
      </c>
      <c r="F39" s="73">
        <f t="shared" si="3"/>
        <v>0</v>
      </c>
      <c r="G39" s="74">
        <f t="shared" si="3"/>
        <v>934.19999999999993</v>
      </c>
      <c r="H39" s="75">
        <f t="shared" si="3"/>
        <v>911</v>
      </c>
    </row>
    <row r="40" spans="1:8" s="5" customFormat="1" ht="18" customHeight="1" x14ac:dyDescent="0.25">
      <c r="A40" s="157" t="s">
        <v>38</v>
      </c>
      <c r="B40" s="158"/>
      <c r="C40" s="27" t="s">
        <v>39</v>
      </c>
      <c r="D40" s="71">
        <f>D41</f>
        <v>51.3</v>
      </c>
      <c r="E40" s="72">
        <f t="shared" ref="E40:H40" si="4">E41</f>
        <v>0</v>
      </c>
      <c r="F40" s="73">
        <f t="shared" si="4"/>
        <v>0</v>
      </c>
      <c r="G40" s="74">
        <f t="shared" si="4"/>
        <v>56.4</v>
      </c>
      <c r="H40" s="75">
        <f t="shared" si="4"/>
        <v>62.1</v>
      </c>
    </row>
    <row r="41" spans="1:8" s="5" customFormat="1" ht="39.75" customHeight="1" x14ac:dyDescent="0.25">
      <c r="A41" s="157" t="s">
        <v>36</v>
      </c>
      <c r="B41" s="158"/>
      <c r="C41" s="35" t="s">
        <v>79</v>
      </c>
      <c r="D41" s="66">
        <v>51.3</v>
      </c>
      <c r="E41" s="67"/>
      <c r="F41" s="80"/>
      <c r="G41" s="81">
        <v>56.4</v>
      </c>
      <c r="H41" s="82">
        <v>62.1</v>
      </c>
    </row>
    <row r="42" spans="1:8" s="5" customFormat="1" x14ac:dyDescent="0.25">
      <c r="A42" s="157" t="s">
        <v>40</v>
      </c>
      <c r="B42" s="158"/>
      <c r="C42" s="27" t="s">
        <v>41</v>
      </c>
      <c r="D42" s="66">
        <f>D43+D45</f>
        <v>912</v>
      </c>
      <c r="E42" s="67">
        <f t="shared" ref="E42:G42" si="5">E43+E45</f>
        <v>0</v>
      </c>
      <c r="F42" s="68">
        <f t="shared" si="5"/>
        <v>0</v>
      </c>
      <c r="G42" s="69">
        <f t="shared" si="5"/>
        <v>877.8</v>
      </c>
      <c r="H42" s="70">
        <f>H43+H45</f>
        <v>848.9</v>
      </c>
    </row>
    <row r="43" spans="1:8" s="7" customFormat="1" ht="13.8" x14ac:dyDescent="0.25">
      <c r="A43" s="155" t="s">
        <v>71</v>
      </c>
      <c r="B43" s="156"/>
      <c r="C43" s="36" t="s">
        <v>72</v>
      </c>
      <c r="D43" s="71">
        <f>D44</f>
        <v>712</v>
      </c>
      <c r="E43" s="72">
        <f t="shared" ref="E43:H43" si="6">E44</f>
        <v>0</v>
      </c>
      <c r="F43" s="73">
        <f t="shared" si="6"/>
        <v>0</v>
      </c>
      <c r="G43" s="74">
        <f t="shared" si="6"/>
        <v>677.8</v>
      </c>
      <c r="H43" s="75">
        <f t="shared" si="6"/>
        <v>648.9</v>
      </c>
    </row>
    <row r="44" spans="1:8" s="5" customFormat="1" ht="37.5" customHeight="1" x14ac:dyDescent="0.25">
      <c r="A44" s="144" t="s">
        <v>74</v>
      </c>
      <c r="B44" s="133"/>
      <c r="C44" s="37" t="s">
        <v>73</v>
      </c>
      <c r="D44" s="66">
        <v>712</v>
      </c>
      <c r="E44" s="67"/>
      <c r="F44" s="80"/>
      <c r="G44" s="81">
        <v>677.8</v>
      </c>
      <c r="H44" s="82">
        <v>648.9</v>
      </c>
    </row>
    <row r="45" spans="1:8" s="7" customFormat="1" ht="13.8" x14ac:dyDescent="0.25">
      <c r="A45" s="155" t="s">
        <v>75</v>
      </c>
      <c r="B45" s="156"/>
      <c r="C45" s="38" t="s">
        <v>76</v>
      </c>
      <c r="D45" s="71">
        <v>200</v>
      </c>
      <c r="E45" s="72">
        <f t="shared" ref="E45:F45" si="7">E46</f>
        <v>0</v>
      </c>
      <c r="F45" s="73">
        <f t="shared" si="7"/>
        <v>0</v>
      </c>
      <c r="G45" s="74">
        <v>200</v>
      </c>
      <c r="H45" s="75">
        <v>200</v>
      </c>
    </row>
    <row r="46" spans="1:8" s="5" customFormat="1" ht="41.25" customHeight="1" x14ac:dyDescent="0.25">
      <c r="A46" s="144" t="s">
        <v>77</v>
      </c>
      <c r="B46" s="133"/>
      <c r="C46" s="37" t="s">
        <v>78</v>
      </c>
      <c r="D46" s="66">
        <v>200</v>
      </c>
      <c r="E46" s="67"/>
      <c r="F46" s="80"/>
      <c r="G46" s="81">
        <v>200</v>
      </c>
      <c r="H46" s="82">
        <v>200</v>
      </c>
    </row>
    <row r="47" spans="1:8" s="5" customFormat="1" ht="41.25" hidden="1" customHeight="1" x14ac:dyDescent="0.25">
      <c r="A47" s="21" t="s">
        <v>54</v>
      </c>
      <c r="B47" s="47"/>
      <c r="C47" s="37" t="s">
        <v>55</v>
      </c>
      <c r="D47" s="71"/>
      <c r="E47" s="67"/>
      <c r="F47" s="80"/>
      <c r="G47" s="81"/>
      <c r="H47" s="82"/>
    </row>
    <row r="48" spans="1:8" s="5" customFormat="1" ht="30" hidden="1" customHeight="1" x14ac:dyDescent="0.25">
      <c r="A48" s="157" t="s">
        <v>17</v>
      </c>
      <c r="B48" s="158"/>
      <c r="C48" s="31" t="s">
        <v>65</v>
      </c>
      <c r="D48" s="66">
        <f>D49</f>
        <v>0</v>
      </c>
      <c r="E48" s="67"/>
      <c r="F48" s="80"/>
      <c r="G48" s="81"/>
      <c r="H48" s="82"/>
    </row>
    <row r="49" spans="1:8" s="5" customFormat="1" ht="66.75" hidden="1" customHeight="1" x14ac:dyDescent="0.25">
      <c r="A49" s="155" t="s">
        <v>18</v>
      </c>
      <c r="B49" s="156"/>
      <c r="C49" s="39" t="s">
        <v>66</v>
      </c>
      <c r="D49" s="71">
        <f>D50</f>
        <v>0</v>
      </c>
      <c r="E49" s="67"/>
      <c r="F49" s="80"/>
      <c r="G49" s="81"/>
      <c r="H49" s="82"/>
    </row>
    <row r="50" spans="1:8" s="5" customFormat="1" ht="55.5" hidden="1" customHeight="1" x14ac:dyDescent="0.25">
      <c r="A50" s="144" t="s">
        <v>70</v>
      </c>
      <c r="B50" s="158"/>
      <c r="C50" s="39" t="s">
        <v>42</v>
      </c>
      <c r="D50" s="71">
        <f>D51</f>
        <v>0</v>
      </c>
      <c r="E50" s="67"/>
      <c r="F50" s="80"/>
      <c r="G50" s="81"/>
      <c r="H50" s="82"/>
    </row>
    <row r="51" spans="1:8" s="5" customFormat="1" ht="60.75" hidden="1" customHeight="1" x14ac:dyDescent="0.25">
      <c r="A51" s="157" t="s">
        <v>46</v>
      </c>
      <c r="B51" s="158"/>
      <c r="C51" s="35" t="s">
        <v>67</v>
      </c>
      <c r="D51" s="71"/>
      <c r="E51" s="67"/>
      <c r="F51" s="80"/>
      <c r="G51" s="81"/>
      <c r="H51" s="82"/>
    </row>
    <row r="52" spans="1:8" s="5" customFormat="1" ht="31.5" hidden="1" customHeight="1" x14ac:dyDescent="0.25">
      <c r="A52" s="157" t="s">
        <v>19</v>
      </c>
      <c r="B52" s="158"/>
      <c r="C52" s="31" t="s">
        <v>31</v>
      </c>
      <c r="D52" s="66">
        <f>D53</f>
        <v>0</v>
      </c>
      <c r="E52" s="67"/>
      <c r="F52" s="80"/>
      <c r="G52" s="81"/>
      <c r="H52" s="82"/>
    </row>
    <row r="53" spans="1:8" s="5" customFormat="1" ht="30" hidden="1" customHeight="1" x14ac:dyDescent="0.25">
      <c r="A53" s="157" t="s">
        <v>12</v>
      </c>
      <c r="B53" s="158"/>
      <c r="C53" s="31" t="s">
        <v>11</v>
      </c>
      <c r="D53" s="66"/>
      <c r="E53" s="67"/>
      <c r="F53" s="80"/>
      <c r="G53" s="81"/>
      <c r="H53" s="82"/>
    </row>
    <row r="54" spans="1:8" s="5" customFormat="1" ht="33.15" hidden="1" customHeight="1" x14ac:dyDescent="0.25">
      <c r="A54" s="157" t="s">
        <v>20</v>
      </c>
      <c r="B54" s="158"/>
      <c r="C54" s="31" t="s">
        <v>21</v>
      </c>
      <c r="D54" s="66">
        <f>D55</f>
        <v>0</v>
      </c>
      <c r="E54" s="67"/>
      <c r="F54" s="80"/>
      <c r="G54" s="81"/>
      <c r="H54" s="82"/>
    </row>
    <row r="55" spans="1:8" s="5" customFormat="1" ht="48.75" hidden="1" customHeight="1" x14ac:dyDescent="0.3">
      <c r="A55" s="163" t="s">
        <v>22</v>
      </c>
      <c r="B55" s="164"/>
      <c r="C55" s="40" t="s">
        <v>32</v>
      </c>
      <c r="D55" s="71">
        <f>D56</f>
        <v>0</v>
      </c>
      <c r="E55" s="67"/>
      <c r="F55" s="80"/>
      <c r="G55" s="81"/>
      <c r="H55" s="82"/>
    </row>
    <row r="56" spans="1:8" s="5" customFormat="1" ht="42" hidden="1" customHeight="1" x14ac:dyDescent="0.25">
      <c r="A56" s="159" t="s">
        <v>44</v>
      </c>
      <c r="B56" s="160"/>
      <c r="C56" s="41" t="s">
        <v>45</v>
      </c>
      <c r="D56" s="71"/>
      <c r="E56" s="67"/>
      <c r="F56" s="80"/>
      <c r="G56" s="81"/>
      <c r="H56" s="82"/>
    </row>
    <row r="57" spans="1:8" s="5" customFormat="1" ht="36" hidden="1" customHeight="1" x14ac:dyDescent="0.25">
      <c r="A57" s="22" t="s">
        <v>20</v>
      </c>
      <c r="B57" s="48"/>
      <c r="C57" s="42" t="s">
        <v>21</v>
      </c>
      <c r="D57" s="71">
        <f>D63+D58</f>
        <v>0</v>
      </c>
      <c r="E57" s="67"/>
      <c r="F57" s="80"/>
      <c r="G57" s="81"/>
      <c r="H57" s="82"/>
    </row>
    <row r="58" spans="1:8" s="5" customFormat="1" ht="69.150000000000006" hidden="1" customHeight="1" x14ac:dyDescent="0.25">
      <c r="A58" s="23" t="s">
        <v>82</v>
      </c>
      <c r="B58" s="49"/>
      <c r="C58" s="36" t="s">
        <v>83</v>
      </c>
      <c r="D58" s="71">
        <f>D59</f>
        <v>0</v>
      </c>
      <c r="E58" s="67"/>
      <c r="F58" s="80"/>
      <c r="G58" s="81"/>
      <c r="H58" s="82"/>
    </row>
    <row r="59" spans="1:8" s="5" customFormat="1" ht="97.5" hidden="1" customHeight="1" x14ac:dyDescent="0.25">
      <c r="A59" s="24" t="s">
        <v>84</v>
      </c>
      <c r="B59" s="48"/>
      <c r="C59" s="37" t="s">
        <v>85</v>
      </c>
      <c r="D59" s="71">
        <f>D60</f>
        <v>0</v>
      </c>
      <c r="E59" s="67"/>
      <c r="F59" s="80"/>
      <c r="G59" s="81"/>
      <c r="H59" s="82"/>
    </row>
    <row r="60" spans="1:8" s="5" customFormat="1" ht="71.25" hidden="1" customHeight="1" x14ac:dyDescent="0.25">
      <c r="A60" s="24" t="s">
        <v>80</v>
      </c>
      <c r="B60" s="48"/>
      <c r="C60" s="37" t="s">
        <v>81</v>
      </c>
      <c r="D60" s="71"/>
      <c r="E60" s="67"/>
      <c r="F60" s="80"/>
      <c r="G60" s="81"/>
      <c r="H60" s="82"/>
    </row>
    <row r="61" spans="1:8" s="5" customFormat="1" ht="36" hidden="1" customHeight="1" x14ac:dyDescent="0.25">
      <c r="A61" s="24" t="s">
        <v>22</v>
      </c>
      <c r="B61" s="48"/>
      <c r="C61" s="42" t="s">
        <v>86</v>
      </c>
      <c r="D61" s="71">
        <f>D62</f>
        <v>0</v>
      </c>
      <c r="E61" s="67"/>
      <c r="F61" s="80"/>
      <c r="G61" s="81"/>
      <c r="H61" s="82"/>
    </row>
    <row r="62" spans="1:8" s="5" customFormat="1" ht="36" hidden="1" customHeight="1" x14ac:dyDescent="0.25">
      <c r="A62" s="24" t="s">
        <v>59</v>
      </c>
      <c r="B62" s="48"/>
      <c r="C62" s="42" t="s">
        <v>68</v>
      </c>
      <c r="D62" s="71">
        <f>D63</f>
        <v>0</v>
      </c>
      <c r="E62" s="67"/>
      <c r="F62" s="80"/>
      <c r="G62" s="81"/>
      <c r="H62" s="82"/>
    </row>
    <row r="63" spans="1:8" s="5" customFormat="1" ht="42" hidden="1" customHeight="1" x14ac:dyDescent="0.25">
      <c r="A63" s="24" t="s">
        <v>44</v>
      </c>
      <c r="B63" s="48"/>
      <c r="C63" s="42" t="s">
        <v>69</v>
      </c>
      <c r="D63" s="71"/>
      <c r="E63" s="67"/>
      <c r="F63" s="80"/>
      <c r="G63" s="81"/>
      <c r="H63" s="82"/>
    </row>
    <row r="64" spans="1:8" s="5" customFormat="1" ht="39.6" x14ac:dyDescent="0.25">
      <c r="A64" s="24" t="s">
        <v>17</v>
      </c>
      <c r="B64" s="48"/>
      <c r="C64" s="42" t="s">
        <v>65</v>
      </c>
      <c r="D64" s="71">
        <f>D65</f>
        <v>30</v>
      </c>
      <c r="E64" s="67"/>
      <c r="F64" s="80"/>
      <c r="G64" s="81">
        <f>G66</f>
        <v>30</v>
      </c>
      <c r="H64" s="82">
        <f>H66</f>
        <v>30</v>
      </c>
    </row>
    <row r="65" spans="1:10" s="5" customFormat="1" ht="92.4" x14ac:dyDescent="0.25">
      <c r="A65" s="24" t="s">
        <v>18</v>
      </c>
      <c r="B65" s="48"/>
      <c r="C65" s="36" t="s">
        <v>103</v>
      </c>
      <c r="D65" s="71">
        <f>D66</f>
        <v>30</v>
      </c>
      <c r="E65" s="67"/>
      <c r="F65" s="80"/>
      <c r="G65" s="81">
        <v>30</v>
      </c>
      <c r="H65" s="82">
        <v>30</v>
      </c>
    </row>
    <row r="66" spans="1:10" s="5" customFormat="1" ht="79.2" x14ac:dyDescent="0.25">
      <c r="A66" s="24" t="s">
        <v>131</v>
      </c>
      <c r="B66" s="48"/>
      <c r="C66" s="37" t="s">
        <v>104</v>
      </c>
      <c r="D66" s="71">
        <v>30</v>
      </c>
      <c r="E66" s="67"/>
      <c r="F66" s="80"/>
      <c r="G66" s="81">
        <v>30</v>
      </c>
      <c r="H66" s="82">
        <v>30</v>
      </c>
    </row>
    <row r="67" spans="1:10" s="5" customFormat="1" ht="19.5" hidden="1" customHeight="1" x14ac:dyDescent="0.25">
      <c r="A67" s="24" t="s">
        <v>105</v>
      </c>
      <c r="B67" s="48"/>
      <c r="C67" s="42" t="s">
        <v>106</v>
      </c>
      <c r="D67" s="71"/>
      <c r="E67" s="67"/>
      <c r="F67" s="80"/>
      <c r="G67" s="81"/>
      <c r="H67" s="82"/>
    </row>
    <row r="68" spans="1:10" s="5" customFormat="1" ht="26.4" x14ac:dyDescent="0.25">
      <c r="A68" s="24" t="s">
        <v>87</v>
      </c>
      <c r="B68" s="48"/>
      <c r="C68" s="42" t="s">
        <v>88</v>
      </c>
      <c r="D68" s="71">
        <f>D69+D72</f>
        <v>280</v>
      </c>
      <c r="E68" s="72">
        <f>E69+E72</f>
        <v>0</v>
      </c>
      <c r="F68" s="73">
        <f>F69+F72</f>
        <v>0</v>
      </c>
      <c r="G68" s="74">
        <f>G69+G72</f>
        <v>280</v>
      </c>
      <c r="H68" s="75">
        <f>H69+H72</f>
        <v>280</v>
      </c>
    </row>
    <row r="69" spans="1:10" s="5" customFormat="1" ht="13.8" hidden="1" x14ac:dyDescent="0.25">
      <c r="A69" s="24"/>
      <c r="B69" s="48"/>
      <c r="C69" s="43"/>
      <c r="D69" s="71"/>
      <c r="E69" s="72"/>
      <c r="F69" s="73"/>
      <c r="G69" s="74"/>
      <c r="H69" s="75"/>
    </row>
    <row r="70" spans="1:10" s="5" customFormat="1" ht="13.8" hidden="1" x14ac:dyDescent="0.25">
      <c r="A70" s="24"/>
      <c r="B70" s="48"/>
      <c r="C70" s="42"/>
      <c r="D70" s="71"/>
      <c r="E70" s="72"/>
      <c r="F70" s="73"/>
      <c r="G70" s="74"/>
      <c r="H70" s="75"/>
    </row>
    <row r="71" spans="1:10" s="5" customFormat="1" ht="29.25" hidden="1" customHeight="1" x14ac:dyDescent="0.25">
      <c r="A71" s="24"/>
      <c r="B71" s="48"/>
      <c r="C71" s="42"/>
      <c r="D71" s="71"/>
      <c r="E71" s="67"/>
      <c r="F71" s="80"/>
      <c r="G71" s="81"/>
      <c r="H71" s="82"/>
    </row>
    <row r="72" spans="1:10" s="5" customFormat="1" ht="13.8" x14ac:dyDescent="0.25">
      <c r="A72" s="24" t="s">
        <v>97</v>
      </c>
      <c r="B72" s="48"/>
      <c r="C72" s="43" t="s">
        <v>98</v>
      </c>
      <c r="D72" s="71">
        <f>D73</f>
        <v>280</v>
      </c>
      <c r="E72" s="72">
        <f t="shared" ref="E72:H73" si="8">E73</f>
        <v>0</v>
      </c>
      <c r="F72" s="73">
        <f t="shared" si="8"/>
        <v>0</v>
      </c>
      <c r="G72" s="74">
        <f t="shared" si="8"/>
        <v>280</v>
      </c>
      <c r="H72" s="75">
        <f t="shared" si="8"/>
        <v>280</v>
      </c>
    </row>
    <row r="73" spans="1:10" s="5" customFormat="1" ht="27" customHeight="1" x14ac:dyDescent="0.25">
      <c r="A73" s="24" t="s">
        <v>99</v>
      </c>
      <c r="B73" s="48"/>
      <c r="C73" s="37" t="s">
        <v>100</v>
      </c>
      <c r="D73" s="71">
        <f>D74</f>
        <v>280</v>
      </c>
      <c r="E73" s="72">
        <f t="shared" si="8"/>
        <v>0</v>
      </c>
      <c r="F73" s="73">
        <f t="shared" si="8"/>
        <v>0</v>
      </c>
      <c r="G73" s="74">
        <f t="shared" si="8"/>
        <v>280</v>
      </c>
      <c r="H73" s="75">
        <f t="shared" si="8"/>
        <v>280</v>
      </c>
    </row>
    <row r="74" spans="1:10" s="5" customFormat="1" ht="39.6" x14ac:dyDescent="0.25">
      <c r="A74" s="24" t="s">
        <v>101</v>
      </c>
      <c r="B74" s="48"/>
      <c r="C74" s="37" t="s">
        <v>102</v>
      </c>
      <c r="D74" s="71">
        <v>280</v>
      </c>
      <c r="E74" s="67"/>
      <c r="F74" s="80"/>
      <c r="G74" s="81">
        <v>280</v>
      </c>
      <c r="H74" s="82">
        <v>280</v>
      </c>
      <c r="J74" s="53"/>
    </row>
    <row r="75" spans="1:10" s="6" customFormat="1" ht="18" customHeight="1" x14ac:dyDescent="0.25">
      <c r="A75" s="169" t="s">
        <v>13</v>
      </c>
      <c r="B75" s="170"/>
      <c r="C75" s="44" t="s">
        <v>1</v>
      </c>
      <c r="D75" s="84">
        <f>D76</f>
        <v>13706.75</v>
      </c>
      <c r="E75" s="85" t="e">
        <f>E77+#REF!+E80+#REF!+#REF!+#REF!+#REF!+#REF!</f>
        <v>#REF!</v>
      </c>
      <c r="F75" s="86" t="e">
        <f>F77+#REF!+F80+#REF!+#REF!+#REF!+#REF!+#REF!</f>
        <v>#REF!</v>
      </c>
      <c r="G75" s="87">
        <f>G77+G80</f>
        <v>3173.6</v>
      </c>
      <c r="H75" s="88">
        <f>H77+H80</f>
        <v>2422.7999999999997</v>
      </c>
    </row>
    <row r="76" spans="1:10" s="13" customFormat="1" ht="42" customHeight="1" x14ac:dyDescent="0.25">
      <c r="A76" s="161" t="s">
        <v>89</v>
      </c>
      <c r="B76" s="162"/>
      <c r="C76" s="42" t="s">
        <v>90</v>
      </c>
      <c r="D76" s="66">
        <f>D77+D80+D88</f>
        <v>13706.75</v>
      </c>
      <c r="E76" s="67" t="e">
        <f t="shared" ref="E76:H76" si="9">E75</f>
        <v>#REF!</v>
      </c>
      <c r="F76" s="68" t="e">
        <f t="shared" si="9"/>
        <v>#REF!</v>
      </c>
      <c r="G76" s="69">
        <f t="shared" si="9"/>
        <v>3173.6</v>
      </c>
      <c r="H76" s="70">
        <f t="shared" si="9"/>
        <v>2422.7999999999997</v>
      </c>
    </row>
    <row r="77" spans="1:10" s="6" customFormat="1" ht="31.2" x14ac:dyDescent="0.3">
      <c r="A77" s="155" t="s">
        <v>107</v>
      </c>
      <c r="B77" s="156"/>
      <c r="C77" s="40" t="s">
        <v>95</v>
      </c>
      <c r="D77" s="71">
        <f>D78</f>
        <v>5707.93</v>
      </c>
      <c r="E77" s="72">
        <f t="shared" ref="E77:H77" si="10">E78</f>
        <v>0</v>
      </c>
      <c r="F77" s="73">
        <f t="shared" si="10"/>
        <v>0</v>
      </c>
      <c r="G77" s="74">
        <f>G78</f>
        <v>3028.7</v>
      </c>
      <c r="H77" s="75">
        <f t="shared" si="10"/>
        <v>2272.1999999999998</v>
      </c>
    </row>
    <row r="78" spans="1:10" s="6" customFormat="1" ht="38.25" customHeight="1" x14ac:dyDescent="0.25">
      <c r="A78" s="144" t="s">
        <v>128</v>
      </c>
      <c r="B78" s="158"/>
      <c r="C78" s="31" t="s">
        <v>132</v>
      </c>
      <c r="D78" s="66">
        <f>D79</f>
        <v>5707.93</v>
      </c>
      <c r="E78" s="67">
        <f>E79</f>
        <v>0</v>
      </c>
      <c r="F78" s="68">
        <f>F79</f>
        <v>0</v>
      </c>
      <c r="G78" s="69">
        <f>G79</f>
        <v>3028.7</v>
      </c>
      <c r="H78" s="70">
        <f>H79</f>
        <v>2272.1999999999998</v>
      </c>
    </row>
    <row r="79" spans="1:10" s="6" customFormat="1" ht="47.25" customHeight="1" x14ac:dyDescent="0.25">
      <c r="A79" s="144" t="s">
        <v>127</v>
      </c>
      <c r="B79" s="145"/>
      <c r="C79" s="31" t="s">
        <v>133</v>
      </c>
      <c r="D79" s="66">
        <v>5707.93</v>
      </c>
      <c r="E79" s="85"/>
      <c r="F79" s="89"/>
      <c r="G79" s="90">
        <v>3028.7</v>
      </c>
      <c r="H79" s="91">
        <v>2272.1999999999998</v>
      </c>
    </row>
    <row r="80" spans="1:10" s="58" customFormat="1" ht="31.2" x14ac:dyDescent="0.3">
      <c r="A80" s="150" t="s">
        <v>108</v>
      </c>
      <c r="B80" s="151"/>
      <c r="C80" s="57" t="s">
        <v>96</v>
      </c>
      <c r="D80" s="92">
        <f>D81+D83</f>
        <v>138.51999999999998</v>
      </c>
      <c r="E80" s="93" t="e">
        <f>E84+#REF!+#REF!+#REF!+#REF!+#REF!+#REF!+#REF!+#REF!+#REF!+#REF!+#REF!+#REF!+#REF!+#REF!+#REF!+#REF!</f>
        <v>#REF!</v>
      </c>
      <c r="F80" s="94" t="e">
        <f>F84+#REF!+#REF!+#REF!+#REF!+#REF!+#REF!+#REF!+#REF!+#REF!+#REF!+#REF!+#REF!+#REF!+#REF!+#REF!+#REF!</f>
        <v>#REF!</v>
      </c>
      <c r="G80" s="95">
        <f>G81+G83</f>
        <v>144.9</v>
      </c>
      <c r="H80" s="96">
        <f>H81+H83</f>
        <v>150.6</v>
      </c>
    </row>
    <row r="81" spans="1:10" s="50" customFormat="1" ht="39" customHeight="1" x14ac:dyDescent="0.25">
      <c r="A81" s="54" t="s">
        <v>111</v>
      </c>
      <c r="B81" s="51"/>
      <c r="C81" s="31" t="s">
        <v>110</v>
      </c>
      <c r="D81" s="66">
        <f>D82</f>
        <v>0.1</v>
      </c>
      <c r="E81" s="67"/>
      <c r="F81" s="97"/>
      <c r="G81" s="98">
        <f>G82</f>
        <v>0.1</v>
      </c>
      <c r="H81" s="99">
        <f>H82</f>
        <v>0.1</v>
      </c>
      <c r="J81" s="52"/>
    </row>
    <row r="82" spans="1:10" s="50" customFormat="1" ht="38.25" customHeight="1" x14ac:dyDescent="0.25">
      <c r="A82" s="55" t="s">
        <v>116</v>
      </c>
      <c r="B82" s="51"/>
      <c r="C82" s="31" t="s">
        <v>117</v>
      </c>
      <c r="D82" s="66">
        <v>0.1</v>
      </c>
      <c r="E82" s="67"/>
      <c r="F82" s="97"/>
      <c r="G82" s="98">
        <v>0.1</v>
      </c>
      <c r="H82" s="99">
        <v>0.1</v>
      </c>
    </row>
    <row r="83" spans="1:10" s="5" customFormat="1" ht="50.25" customHeight="1" x14ac:dyDescent="0.25">
      <c r="A83" s="148" t="s">
        <v>118</v>
      </c>
      <c r="B83" s="149"/>
      <c r="C83" s="56" t="s">
        <v>134</v>
      </c>
      <c r="D83" s="100">
        <f>D84</f>
        <v>138.41999999999999</v>
      </c>
      <c r="E83" s="101">
        <f t="shared" ref="E83:H83" si="11">E84</f>
        <v>0</v>
      </c>
      <c r="F83" s="102">
        <f t="shared" si="11"/>
        <v>0</v>
      </c>
      <c r="G83" s="103">
        <f t="shared" si="11"/>
        <v>144.80000000000001</v>
      </c>
      <c r="H83" s="104">
        <f t="shared" si="11"/>
        <v>150.5</v>
      </c>
    </row>
    <row r="84" spans="1:10" s="5" customFormat="1" ht="59.25" customHeight="1" x14ac:dyDescent="0.25">
      <c r="A84" s="148" t="s">
        <v>109</v>
      </c>
      <c r="B84" s="149"/>
      <c r="C84" s="56" t="s">
        <v>135</v>
      </c>
      <c r="D84" s="100">
        <v>138.41999999999999</v>
      </c>
      <c r="E84" s="67"/>
      <c r="F84" s="80"/>
      <c r="G84" s="81">
        <v>144.80000000000001</v>
      </c>
      <c r="H84" s="82">
        <v>150.5</v>
      </c>
    </row>
    <row r="85" spans="1:10" s="58" customFormat="1" ht="22.5" hidden="1" customHeight="1" x14ac:dyDescent="0.25">
      <c r="A85" s="146"/>
      <c r="B85" s="147"/>
      <c r="C85" s="59" t="s">
        <v>23</v>
      </c>
      <c r="D85" s="105"/>
      <c r="E85" s="106"/>
      <c r="F85" s="107"/>
      <c r="G85" s="108"/>
      <c r="H85" s="109"/>
    </row>
    <row r="86" spans="1:10" s="58" customFormat="1" ht="26.25" hidden="1" customHeight="1" x14ac:dyDescent="0.25">
      <c r="A86" s="142" t="s">
        <v>91</v>
      </c>
      <c r="B86" s="143"/>
      <c r="C86" s="60" t="s">
        <v>93</v>
      </c>
      <c r="D86" s="105">
        <f>D87</f>
        <v>0</v>
      </c>
      <c r="E86" s="106"/>
      <c r="F86" s="107"/>
      <c r="G86" s="108"/>
      <c r="H86" s="109"/>
    </row>
    <row r="87" spans="1:10" s="58" customFormat="1" ht="23.25" hidden="1" customHeight="1" x14ac:dyDescent="0.25">
      <c r="A87" s="142" t="s">
        <v>92</v>
      </c>
      <c r="B87" s="143"/>
      <c r="C87" s="60" t="s">
        <v>94</v>
      </c>
      <c r="D87" s="110"/>
      <c r="E87" s="106"/>
      <c r="F87" s="107"/>
      <c r="G87" s="108"/>
      <c r="H87" s="109"/>
    </row>
    <row r="88" spans="1:10" s="58" customFormat="1" ht="26.4" x14ac:dyDescent="0.25">
      <c r="A88" s="140" t="s">
        <v>124</v>
      </c>
      <c r="B88" s="141"/>
      <c r="C88" s="56" t="s">
        <v>125</v>
      </c>
      <c r="D88" s="110">
        <f>5152.3+2460+144+4+30+70</f>
        <v>7860.3</v>
      </c>
      <c r="E88" s="106"/>
      <c r="F88" s="107"/>
      <c r="G88" s="108">
        <v>0</v>
      </c>
      <c r="H88" s="109">
        <v>0</v>
      </c>
    </row>
    <row r="89" spans="1:10" s="5" customFormat="1" ht="21.75" customHeight="1" thickBot="1" x14ac:dyDescent="0.3">
      <c r="A89" s="138"/>
      <c r="B89" s="139"/>
      <c r="C89" s="45" t="s">
        <v>2</v>
      </c>
      <c r="D89" s="111">
        <f>D13+D75</f>
        <v>17065.349999999999</v>
      </c>
      <c r="E89" s="112" t="e">
        <f>E13+E75</f>
        <v>#REF!</v>
      </c>
      <c r="F89" s="113" t="e">
        <f>F13+F75</f>
        <v>#REF!</v>
      </c>
      <c r="G89" s="114">
        <f>G13+G75</f>
        <v>6576.7</v>
      </c>
      <c r="H89" s="115">
        <f>H13+H75</f>
        <v>5984.1</v>
      </c>
    </row>
  </sheetData>
  <mergeCells count="63">
    <mergeCell ref="G1:H1"/>
    <mergeCell ref="G11:G12"/>
    <mergeCell ref="H11:H12"/>
    <mergeCell ref="A8:D8"/>
    <mergeCell ref="A84:B84"/>
    <mergeCell ref="A75:B75"/>
    <mergeCell ref="A51:B51"/>
    <mergeCell ref="A41:B41"/>
    <mergeCell ref="A46:B46"/>
    <mergeCell ref="A43:B43"/>
    <mergeCell ref="A45:B45"/>
    <mergeCell ref="A44:B44"/>
    <mergeCell ref="A42:B42"/>
    <mergeCell ref="A49:B49"/>
    <mergeCell ref="A48:B48"/>
    <mergeCell ref="A54:B54"/>
    <mergeCell ref="A78:B78"/>
    <mergeCell ref="A40:B40"/>
    <mergeCell ref="A50:B50"/>
    <mergeCell ref="A52:B52"/>
    <mergeCell ref="A56:B56"/>
    <mergeCell ref="A53:B53"/>
    <mergeCell ref="A76:B76"/>
    <mergeCell ref="A55:B55"/>
    <mergeCell ref="A6:H6"/>
    <mergeCell ref="A33:B33"/>
    <mergeCell ref="A39:B39"/>
    <mergeCell ref="A22:B22"/>
    <mergeCell ref="A77:B77"/>
    <mergeCell ref="A21:B21"/>
    <mergeCell ref="A32:B32"/>
    <mergeCell ref="A24:B24"/>
    <mergeCell ref="A23:B23"/>
    <mergeCell ref="A27:B27"/>
    <mergeCell ref="A26:B26"/>
    <mergeCell ref="A28:B28"/>
    <mergeCell ref="A30:B30"/>
    <mergeCell ref="A31:B31"/>
    <mergeCell ref="A29:B29"/>
    <mergeCell ref="A89:B89"/>
    <mergeCell ref="A88:B88"/>
    <mergeCell ref="A86:B86"/>
    <mergeCell ref="A87:B87"/>
    <mergeCell ref="A79:B79"/>
    <mergeCell ref="A85:B85"/>
    <mergeCell ref="A83:B83"/>
    <mergeCell ref="A80:B80"/>
    <mergeCell ref="I4:M4"/>
    <mergeCell ref="H5:K5"/>
    <mergeCell ref="C9:D9"/>
    <mergeCell ref="A11:B12"/>
    <mergeCell ref="A20:B20"/>
    <mergeCell ref="C11:C12"/>
    <mergeCell ref="D11:D12"/>
    <mergeCell ref="A13:B13"/>
    <mergeCell ref="A16:B16"/>
    <mergeCell ref="A15:B15"/>
    <mergeCell ref="A7:D7"/>
    <mergeCell ref="A18:B18"/>
    <mergeCell ref="A14:B14"/>
    <mergeCell ref="A19:B19"/>
    <mergeCell ref="A17:B17"/>
    <mergeCell ref="D4:H4"/>
  </mergeCells>
  <phoneticPr fontId="4" type="noConversion"/>
  <pageMargins left="0.6692913385826772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2022-2023-2024г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User</cp:lastModifiedBy>
  <cp:lastPrinted>2021-11-11T07:47:24Z</cp:lastPrinted>
  <dcterms:created xsi:type="dcterms:W3CDTF">2001-03-21T04:55:05Z</dcterms:created>
  <dcterms:modified xsi:type="dcterms:W3CDTF">2023-12-15T04:52:52Z</dcterms:modified>
</cp:coreProperties>
</file>